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a\Documents\Ofimàtica\Excel\Exercicis d'Excel\"/>
    </mc:Choice>
  </mc:AlternateContent>
  <xr:revisionPtr revIDLastSave="0" documentId="13_ncr:1_{7229C281-8537-481B-AC77-372807F9EB49}" xr6:coauthVersionLast="47" xr6:coauthVersionMax="47" xr10:uidLastSave="{00000000-0000-0000-0000-000000000000}"/>
  <bookViews>
    <workbookView xWindow="-120" yWindow="-120" windowWidth="29040" windowHeight="15720" xr2:uid="{76A01323-9B3C-47F3-A40F-B342D24CA4EA}"/>
  </bookViews>
  <sheets>
    <sheet name="pressupost" sheetId="2" r:id="rId1"/>
    <sheet name="pressupost (2)" sheetId="3" r:id="rId2"/>
    <sheet name="taxis" sheetId="9" r:id="rId3"/>
    <sheet name="taxis (2)" sheetId="6" r:id="rId4"/>
    <sheet name="factures pendents" sheetId="7" r:id="rId5"/>
    <sheet name="factures pendents (2)" sheetId="8" r:id="rId6"/>
    <sheet name="llibreria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9" l="1"/>
  <c r="C13" i="9"/>
  <c r="E12" i="9"/>
  <c r="C12" i="9"/>
  <c r="E11" i="9"/>
  <c r="C11" i="9"/>
  <c r="E10" i="9"/>
  <c r="C10" i="9"/>
  <c r="E9" i="9"/>
  <c r="C9" i="9"/>
  <c r="E8" i="9"/>
  <c r="C8" i="9"/>
  <c r="E7" i="9"/>
  <c r="C7" i="9"/>
  <c r="E6" i="9"/>
  <c r="C6" i="9"/>
  <c r="E5" i="9"/>
  <c r="C5" i="9"/>
  <c r="E4" i="9"/>
  <c r="C4" i="9"/>
  <c r="C21" i="8"/>
  <c r="F21" i="8" s="1"/>
  <c r="C20" i="8"/>
  <c r="F20" i="8" s="1"/>
  <c r="C19" i="8"/>
  <c r="F19" i="8" s="1"/>
  <c r="C18" i="8"/>
  <c r="F18" i="8" s="1"/>
  <c r="C17" i="8"/>
  <c r="F17" i="8" s="1"/>
  <c r="C16" i="8"/>
  <c r="F16" i="8" s="1"/>
  <c r="C15" i="8"/>
  <c r="F15" i="8" s="1"/>
  <c r="C14" i="8"/>
  <c r="F14" i="8" s="1"/>
  <c r="C13" i="8"/>
  <c r="F13" i="8" s="1"/>
  <c r="C12" i="8"/>
  <c r="F12" i="8" s="1"/>
  <c r="C11" i="8"/>
  <c r="F11" i="8" s="1"/>
  <c r="C10" i="8"/>
  <c r="F10" i="8" s="1"/>
  <c r="C9" i="8"/>
  <c r="F9" i="8" s="1"/>
  <c r="C8" i="8"/>
  <c r="F8" i="8" s="1"/>
  <c r="C7" i="8"/>
  <c r="F7" i="8" s="1"/>
  <c r="C6" i="8"/>
  <c r="F6" i="8" s="1"/>
  <c r="C5" i="8"/>
  <c r="F5" i="8" s="1"/>
  <c r="C4" i="8"/>
  <c r="F4" i="8" s="1"/>
  <c r="C21" i="7"/>
  <c r="F21" i="7" s="1"/>
  <c r="C20" i="7"/>
  <c r="E20" i="7" s="1"/>
  <c r="C19" i="7"/>
  <c r="E19" i="7" s="1"/>
  <c r="C18" i="7"/>
  <c r="F18" i="7" s="1"/>
  <c r="C17" i="7"/>
  <c r="F17" i="7" s="1"/>
  <c r="C16" i="7"/>
  <c r="F16" i="7" s="1"/>
  <c r="C15" i="7"/>
  <c r="F15" i="7" s="1"/>
  <c r="C14" i="7"/>
  <c r="E14" i="7" s="1"/>
  <c r="C13" i="7"/>
  <c r="F13" i="7" s="1"/>
  <c r="C12" i="7"/>
  <c r="E12" i="7" s="1"/>
  <c r="C11" i="7"/>
  <c r="E11" i="7" s="1"/>
  <c r="C10" i="7"/>
  <c r="F10" i="7" s="1"/>
  <c r="C9" i="7"/>
  <c r="F9" i="7" s="1"/>
  <c r="C8" i="7"/>
  <c r="E8" i="7" s="1"/>
  <c r="C7" i="7"/>
  <c r="F7" i="7" s="1"/>
  <c r="C6" i="7"/>
  <c r="F6" i="7" s="1"/>
  <c r="C5" i="7"/>
  <c r="E5" i="7" s="1"/>
  <c r="C4" i="7"/>
  <c r="E4" i="7" s="1"/>
  <c r="E13" i="6"/>
  <c r="C13" i="6"/>
  <c r="E12" i="6"/>
  <c r="C12" i="6"/>
  <c r="E11" i="6"/>
  <c r="C11" i="6"/>
  <c r="E10" i="6"/>
  <c r="C10" i="6"/>
  <c r="E9" i="6"/>
  <c r="C9" i="6"/>
  <c r="E8" i="6"/>
  <c r="C8" i="6"/>
  <c r="E7" i="6"/>
  <c r="C7" i="6"/>
  <c r="E6" i="6"/>
  <c r="C6" i="6"/>
  <c r="E5" i="6"/>
  <c r="C5" i="6"/>
  <c r="E4" i="6"/>
  <c r="C4" i="6"/>
  <c r="C5" i="4"/>
  <c r="C6" i="4" s="1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E16" i="7" l="1"/>
  <c r="E13" i="7"/>
  <c r="F8" i="7"/>
  <c r="F11" i="7"/>
  <c r="F5" i="7"/>
  <c r="F14" i="7"/>
  <c r="F19" i="7"/>
  <c r="F12" i="7"/>
  <c r="E15" i="7"/>
  <c r="F20" i="7"/>
  <c r="E21" i="7"/>
  <c r="E6" i="7"/>
  <c r="F4" i="7"/>
  <c r="E7" i="7"/>
  <c r="E10" i="7"/>
  <c r="E18" i="7"/>
  <c r="E9" i="7"/>
  <c r="E17" i="7"/>
  <c r="E8" i="3"/>
  <c r="F7" i="3"/>
  <c r="G7" i="3" s="1"/>
  <c r="E7" i="3"/>
  <c r="E6" i="3"/>
  <c r="A3" i="3"/>
  <c r="E8" i="2"/>
  <c r="E7" i="2"/>
  <c r="F6" i="2"/>
  <c r="E6" i="2"/>
  <c r="F1" i="2"/>
  <c r="F9" i="2" l="1"/>
  <c r="E9" i="2"/>
  <c r="G6" i="2"/>
  <c r="F7" i="2"/>
  <c r="G7" i="2" s="1"/>
  <c r="F8" i="3"/>
  <c r="G8" i="3" s="1"/>
  <c r="F6" i="3"/>
  <c r="F9" i="3" s="1"/>
  <c r="E9" i="3"/>
  <c r="F8" i="2"/>
  <c r="G8" i="2" s="1"/>
  <c r="G9" i="2" l="1"/>
  <c r="G6" i="3"/>
  <c r="G9" i="3" s="1"/>
</calcChain>
</file>

<file path=xl/sharedStrings.xml><?xml version="1.0" encoding="utf-8"?>
<sst xmlns="http://schemas.openxmlformats.org/spreadsheetml/2006/main" count="154" uniqueCount="84">
  <si>
    <t>Servei de compres</t>
  </si>
  <si>
    <t>Pressupost material d'informàtica</t>
  </si>
  <si>
    <t>Ordinadors</t>
  </si>
  <si>
    <t>Model</t>
  </si>
  <si>
    <t>Quantitat</t>
  </si>
  <si>
    <t>Preu unitari</t>
  </si>
  <si>
    <t>Preu total</t>
  </si>
  <si>
    <t>IVA</t>
  </si>
  <si>
    <t>Preu + IVA</t>
  </si>
  <si>
    <t>Ahtec</t>
  </si>
  <si>
    <t>Lug N011</t>
  </si>
  <si>
    <t>MSI</t>
  </si>
  <si>
    <t>Wind U100</t>
  </si>
  <si>
    <t>Acer</t>
  </si>
  <si>
    <t>Aspire One</t>
  </si>
  <si>
    <t>Total:</t>
  </si>
  <si>
    <t>Preu
unitari</t>
  </si>
  <si>
    <t>Preu
total</t>
  </si>
  <si>
    <t>Control despeses llibreria</t>
  </si>
  <si>
    <t>Dotació actual:</t>
  </si>
  <si>
    <t>CONCEPTE</t>
  </si>
  <si>
    <t>QUANTITAT</t>
  </si>
  <si>
    <t>ROMANENT</t>
  </si>
  <si>
    <t>Romanent any passat</t>
  </si>
  <si>
    <t>Subs. Harvard-Deusto del 5/09  a  5/10</t>
  </si>
  <si>
    <t>La cuina de l'escriptura</t>
  </si>
  <si>
    <t>La edad de la insensatez</t>
  </si>
  <si>
    <t>Organización atenta</t>
  </si>
  <si>
    <t>Subsc.  PC World espanya 7/09 a 6/10</t>
  </si>
  <si>
    <t>Como conf. un plan de formacion</t>
  </si>
  <si>
    <t>Reingenieria del cambio</t>
  </si>
  <si>
    <t>Reingenieria de la empresa</t>
  </si>
  <si>
    <t>Estructuras paralelas de aprendizaje</t>
  </si>
  <si>
    <t>.desarrollo organizacional. Punto de vista n.</t>
  </si>
  <si>
    <t>Poder y desarrollo organizacional</t>
  </si>
  <si>
    <t>Consultoria de procesos. Vol. 2</t>
  </si>
  <si>
    <t>Del caos a la excelencia</t>
  </si>
  <si>
    <t>La estrategia para el cambio organizacional</t>
  </si>
  <si>
    <t>Consultoria sin fisuras</t>
  </si>
  <si>
    <t>Al frente de la organización</t>
  </si>
  <si>
    <t>DISTRICTE</t>
  </si>
  <si>
    <t>DIA LABORABLE</t>
  </si>
  <si>
    <t>%</t>
  </si>
  <si>
    <t>DIA FESTIU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</si>
  <si>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</si>
  <si>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</si>
  <si>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</si>
  <si>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</si>
  <si>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</si>
  <si>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</si>
  <si>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</si>
  <si>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</si>
  <si>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</si>
  <si>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</si>
  <si>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DIA
LABORABLE</t>
  </si>
  <si>
    <t>DIA
FESTIU</t>
  </si>
  <si>
    <t>Factures pendents de pagar</t>
  </si>
  <si>
    <t>Empresa</t>
  </si>
  <si>
    <t>Data</t>
  </si>
  <si>
    <t>Dies des de la data</t>
  </si>
  <si>
    <t>Import</t>
  </si>
  <si>
    <t>Recàrrec</t>
  </si>
  <si>
    <t>Import a pagar</t>
  </si>
  <si>
    <t>Iber mòdul</t>
  </si>
  <si>
    <t>Pauta</t>
  </si>
  <si>
    <t>Arlex</t>
  </si>
  <si>
    <t>Biok</t>
  </si>
  <si>
    <t>Daser</t>
  </si>
  <si>
    <t>Kali grup</t>
  </si>
  <si>
    <t>Ofiprix</t>
  </si>
  <si>
    <t>Nexo</t>
  </si>
  <si>
    <t>Ibersit</t>
  </si>
  <si>
    <t>Formastant</t>
  </si>
  <si>
    <t>Kemen</t>
  </si>
  <si>
    <t>Eurosur</t>
  </si>
  <si>
    <t>Laie</t>
  </si>
  <si>
    <t>Documenta</t>
  </si>
  <si>
    <t>Díaz de Santos</t>
  </si>
  <si>
    <t>Bosch</t>
  </si>
  <si>
    <t>Estudio</t>
  </si>
  <si>
    <t>Abacus</t>
  </si>
  <si>
    <t>si</t>
  </si>
  <si>
    <t>no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</si>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</sst>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P_t_a_-;\-* #,##0\ _P_t_a_-;_-* &quot;-&quot;\ _P_t_a_-;_-@_-"/>
    <numFmt numFmtId="165" formatCode="0.0"/>
    <numFmt numFmtId="166" formatCode="0.00000"/>
  </numFmts>
  <fonts count="12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2"/>
      <name val="Calibri"/>
      <family val="2"/>
      <scheme val="minor"/>
    </font>
    <font>
      <b/>
      <sz val="11"/>
      <color theme="7" tint="0.79998168889431442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14" fontId="2" fillId="0" borderId="0" xfId="1" applyNumberFormat="1" applyFont="1"/>
    <xf numFmtId="14" fontId="3" fillId="0" borderId="0" xfId="1" applyNumberFormat="1" applyFont="1" applyAlignment="1">
      <alignment horizontal="left"/>
    </xf>
    <xf numFmtId="2" fontId="2" fillId="0" borderId="0" xfId="1" applyNumberFormat="1" applyFont="1"/>
    <xf numFmtId="3" fontId="2" fillId="0" borderId="0" xfId="1" applyNumberFormat="1" applyFont="1"/>
    <xf numFmtId="0" fontId="2" fillId="0" borderId="0" xfId="1" applyFont="1" applyAlignment="1">
      <alignment vertical="center"/>
    </xf>
    <xf numFmtId="14" fontId="2" fillId="0" borderId="0" xfId="1" applyNumberFormat="1" applyFont="1" applyAlignment="1">
      <alignment horizontal="left"/>
    </xf>
    <xf numFmtId="0" fontId="2" fillId="0" borderId="2" xfId="1" applyFont="1" applyBorder="1"/>
    <xf numFmtId="4" fontId="2" fillId="0" borderId="2" xfId="1" applyNumberFormat="1" applyFont="1" applyBorder="1"/>
    <xf numFmtId="0" fontId="2" fillId="0" borderId="3" xfId="1" applyFont="1" applyBorder="1"/>
    <xf numFmtId="4" fontId="2" fillId="0" borderId="3" xfId="1" applyNumberFormat="1" applyFont="1" applyBorder="1"/>
    <xf numFmtId="0" fontId="2" fillId="0" borderId="1" xfId="1" applyFont="1" applyBorder="1"/>
    <xf numFmtId="4" fontId="2" fillId="0" borderId="1" xfId="1" applyNumberFormat="1" applyFont="1" applyBorder="1"/>
    <xf numFmtId="0" fontId="4" fillId="0" borderId="0" xfId="2"/>
    <xf numFmtId="1" fontId="4" fillId="0" borderId="0" xfId="2" applyNumberFormat="1"/>
    <xf numFmtId="1" fontId="6" fillId="0" borderId="0" xfId="3" applyNumberFormat="1" applyFont="1"/>
    <xf numFmtId="0" fontId="8" fillId="0" borderId="0" xfId="4" applyFont="1"/>
    <xf numFmtId="3" fontId="8" fillId="0" borderId="0" xfId="5" applyNumberFormat="1" applyFont="1"/>
    <xf numFmtId="0" fontId="2" fillId="0" borderId="0" xfId="2" applyFont="1"/>
    <xf numFmtId="1" fontId="2" fillId="0" borderId="0" xfId="2" applyNumberFormat="1" applyFont="1"/>
    <xf numFmtId="0" fontId="2" fillId="0" borderId="3" xfId="2" applyFont="1" applyBorder="1"/>
    <xf numFmtId="14" fontId="2" fillId="0" borderId="3" xfId="2" applyNumberFormat="1" applyFont="1" applyBorder="1"/>
    <xf numFmtId="1" fontId="2" fillId="0" borderId="3" xfId="2" applyNumberFormat="1" applyFont="1" applyBorder="1"/>
    <xf numFmtId="4" fontId="2" fillId="0" borderId="3" xfId="2" applyNumberFormat="1" applyFont="1" applyBorder="1"/>
    <xf numFmtId="14" fontId="2" fillId="0" borderId="0" xfId="2" applyNumberFormat="1" applyFont="1"/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wrapText="1"/>
    </xf>
    <xf numFmtId="3" fontId="3" fillId="3" borderId="2" xfId="1" applyNumberFormat="1" applyFont="1" applyFill="1" applyBorder="1"/>
    <xf numFmtId="4" fontId="3" fillId="3" borderId="2" xfId="1" applyNumberFormat="1" applyFont="1" applyFill="1" applyBorder="1"/>
    <xf numFmtId="0" fontId="3" fillId="0" borderId="0" xfId="1" applyFont="1" applyAlignment="1">
      <alignment horizontal="centerContinuous" vertical="center"/>
    </xf>
    <xf numFmtId="0" fontId="9" fillId="4" borderId="1" xfId="4" applyFont="1" applyFill="1" applyBorder="1" applyAlignment="1">
      <alignment horizontal="center" vertical="center"/>
    </xf>
    <xf numFmtId="0" fontId="9" fillId="4" borderId="1" xfId="4" quotePrefix="1" applyFont="1" applyFill="1" applyBorder="1" applyAlignment="1">
      <alignment horizontal="center" vertical="center" wrapText="1"/>
    </xf>
    <xf numFmtId="0" fontId="2" fillId="6" borderId="2" xfId="4" applyFont="1" applyFill="1" applyBorder="1"/>
    <xf numFmtId="4" fontId="2" fillId="6" borderId="2" xfId="4" applyNumberFormat="1" applyFont="1" applyFill="1" applyBorder="1"/>
    <xf numFmtId="165" fontId="2" fillId="6" borderId="2" xfId="6" applyNumberFormat="1" applyFont="1" applyFill="1" applyBorder="1"/>
    <xf numFmtId="0" fontId="2" fillId="6" borderId="3" xfId="4" applyFont="1" applyFill="1" applyBorder="1"/>
    <xf numFmtId="4" fontId="2" fillId="6" borderId="3" xfId="4" applyNumberFormat="1" applyFont="1" applyFill="1" applyBorder="1"/>
    <xf numFmtId="165" fontId="2" fillId="6" borderId="3" xfId="6" applyNumberFormat="1" applyFont="1" applyFill="1" applyBorder="1"/>
    <xf numFmtId="0" fontId="2" fillId="6" borderId="1" xfId="4" applyFont="1" applyFill="1" applyBorder="1"/>
    <xf numFmtId="4" fontId="2" fillId="6" borderId="1" xfId="4" applyNumberFormat="1" applyFont="1" applyFill="1" applyBorder="1"/>
    <xf numFmtId="165" fontId="2" fillId="6" borderId="1" xfId="6" applyNumberFormat="1" applyFont="1" applyFill="1" applyBorder="1"/>
    <xf numFmtId="0" fontId="10" fillId="5" borderId="2" xfId="4" quotePrefix="1" applyFont="1" applyFill="1" applyBorder="1" applyAlignment="1">
      <alignment horizontal="left" vertical="center" wrapText="1"/>
    </xf>
    <xf numFmtId="4" fontId="10" fillId="5" borderId="2" xfId="4" applyNumberFormat="1" applyFont="1" applyFill="1" applyBorder="1" applyAlignment="1">
      <alignment vertical="center"/>
    </xf>
    <xf numFmtId="165" fontId="11" fillId="5" borderId="2" xfId="4" applyNumberFormat="1" applyFont="1" applyFill="1" applyBorder="1" applyAlignment="1">
      <alignment vertical="center"/>
    </xf>
    <xf numFmtId="0" fontId="2" fillId="0" borderId="2" xfId="4" applyFont="1" applyBorder="1"/>
    <xf numFmtId="4" fontId="2" fillId="0" borderId="2" xfId="4" applyNumberFormat="1" applyFont="1" applyBorder="1"/>
    <xf numFmtId="0" fontId="2" fillId="0" borderId="3" xfId="4" applyFont="1" applyBorder="1"/>
    <xf numFmtId="4" fontId="2" fillId="0" borderId="3" xfId="4" applyNumberFormat="1" applyFont="1" applyBorder="1"/>
    <xf numFmtId="0" fontId="2" fillId="0" borderId="1" xfId="4" applyFont="1" applyBorder="1"/>
    <xf numFmtId="4" fontId="2" fillId="0" borderId="1" xfId="4" applyNumberFormat="1" applyFont="1" applyBorder="1"/>
    <xf numFmtId="0" fontId="2" fillId="0" borderId="1" xfId="4" applyFont="1" applyBorder="1" applyAlignment="1">
      <alignment horizontal="center" vertical="center"/>
    </xf>
    <xf numFmtId="0" fontId="2" fillId="0" borderId="1" xfId="4" quotePrefix="1" applyFont="1" applyBorder="1" applyAlignment="1">
      <alignment horizontal="center" vertical="center" wrapText="1"/>
    </xf>
    <xf numFmtId="166" fontId="2" fillId="0" borderId="2" xfId="6" applyNumberFormat="1" applyFont="1" applyFill="1" applyBorder="1"/>
    <xf numFmtId="166" fontId="2" fillId="0" borderId="3" xfId="6" applyNumberFormat="1" applyFont="1" applyFill="1" applyBorder="1"/>
    <xf numFmtId="166" fontId="2" fillId="0" borderId="1" xfId="6" applyNumberFormat="1" applyFont="1" applyFill="1" applyBorder="1"/>
    <xf numFmtId="0" fontId="2" fillId="0" borderId="2" xfId="4" quotePrefix="1" applyFont="1" applyBorder="1" applyAlignment="1">
      <alignment horizontal="left" wrapText="1"/>
    </xf>
    <xf numFmtId="165" fontId="2" fillId="0" borderId="2" xfId="4" applyNumberFormat="1" applyFont="1" applyBorder="1"/>
    <xf numFmtId="0" fontId="3" fillId="6" borderId="3" xfId="2" applyFont="1" applyFill="1" applyBorder="1"/>
    <xf numFmtId="1" fontId="3" fillId="6" borderId="3" xfId="2" applyNumberFormat="1" applyFont="1" applyFill="1" applyBorder="1"/>
    <xf numFmtId="0" fontId="3" fillId="0" borderId="0" xfId="2" applyFont="1" applyAlignment="1">
      <alignment horizontal="center" vertical="center"/>
    </xf>
  </cellXfs>
  <cellStyles count="7">
    <cellStyle name="Millares [0]_taxis (2)" xfId="5" xr:uid="{2ACA0121-6231-4589-A634-E6685148C26E}"/>
    <cellStyle name="Normal" xfId="0" builtinId="0"/>
    <cellStyle name="Normal 2" xfId="1" xr:uid="{2BC866AA-A487-4AAB-8EB6-14156B6C0211}"/>
    <cellStyle name="Normal 3" xfId="2" xr:uid="{BCF168E7-CEF2-49EC-811C-EB910AE62D50}"/>
    <cellStyle name="Normal_pràctica 04" xfId="3" xr:uid="{63C9ADA9-E19E-4943-A301-77D5F00E5C87}"/>
    <cellStyle name="Normal_taxis (2)" xfId="4" xr:uid="{6BED4EC9-1426-4B0D-9C06-14D8CC9CE4CF}"/>
    <cellStyle name="Percentatge 2" xfId="6" xr:uid="{2FEC1BB6-FE1F-4804-9D5B-9329742F5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15</xdr:row>
      <xdr:rowOff>9525</xdr:rowOff>
    </xdr:from>
    <xdr:to>
      <xdr:col>5</xdr:col>
      <xdr:colOff>390525</xdr:colOff>
      <xdr:row>22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872DD5D-6A1D-47A4-8DDD-A34F22CFDD2B}"/>
            </a:ext>
          </a:extLst>
        </xdr:cNvPr>
        <xdr:cNvSpPr txBox="1">
          <a:spLocks noChangeArrowheads="1"/>
        </xdr:cNvSpPr>
      </xdr:nvSpPr>
      <xdr:spPr bwMode="auto">
        <a:xfrm>
          <a:off x="104775" y="3228975"/>
          <a:ext cx="5429250" cy="156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Fixa't en totes les característiques de format del full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taxis (2)</a:t>
          </a: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, sobretot pel que fa a:</a:t>
          </a:r>
        </a:p>
        <a:p>
          <a:pPr marL="529200" lvl="1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- Salts de línia i alçada de files</a:t>
          </a:r>
        </a:p>
        <a:p>
          <a:pPr marL="529200" lvl="1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- Centrat vertical dels títols</a:t>
          </a:r>
        </a:p>
        <a:p>
          <a:pPr marL="529200" lvl="1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- Nombre de decimals</a:t>
          </a:r>
        </a:p>
        <a:p>
          <a:pPr marL="72000" algn="l" rtl="0">
            <a:spcAft>
              <a:spcPts val="200"/>
            </a:spcAft>
            <a:defRPr sz="1000"/>
          </a:pP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En aquest full has d'intentar reproduir els formats del full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taxis (2)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371475</xdr:colOff>
      <xdr:row>2</xdr:row>
      <xdr:rowOff>0</xdr:rowOff>
    </xdr:from>
    <xdr:to>
      <xdr:col>11</xdr:col>
      <xdr:colOff>561975</xdr:colOff>
      <xdr:row>6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5226A66-AEBD-48F5-8223-82F61E641C55}"/>
            </a:ext>
          </a:extLst>
        </xdr:cNvPr>
        <xdr:cNvSpPr txBox="1">
          <a:spLocks noChangeArrowheads="1"/>
        </xdr:cNvSpPr>
      </xdr:nvSpPr>
      <xdr:spPr bwMode="auto">
        <a:xfrm>
          <a:off x="6076950" y="381000"/>
          <a:ext cx="40005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Aplica els formats que et sembli convenient per deixar el full com </a:t>
          </a:r>
          <a:r>
            <a:rPr lang="es-ES" sz="1200" b="1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factures pendents (2)</a:t>
          </a:r>
          <a:endParaRPr lang="es-ES" sz="1200" b="0" i="0" u="none" strike="noStrike" baseline="0">
            <a:solidFill>
              <a:srgbClr val="000000"/>
            </a:solidFill>
            <a:latin typeface="+mn-lt"/>
            <a:ea typeface="Verdana"/>
            <a:cs typeface="Verdana"/>
          </a:endParaRP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Les columnes C, D i E estan amagades.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</xdr:row>
      <xdr:rowOff>19050</xdr:rowOff>
    </xdr:from>
    <xdr:to>
      <xdr:col>9</xdr:col>
      <xdr:colOff>457200</xdr:colOff>
      <xdr:row>9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A941F71-0400-4589-AA74-CF73E7A680C9}"/>
            </a:ext>
          </a:extLst>
        </xdr:cNvPr>
        <xdr:cNvSpPr txBox="1">
          <a:spLocks noChangeArrowheads="1"/>
        </xdr:cNvSpPr>
      </xdr:nvSpPr>
      <xdr:spPr bwMode="auto">
        <a:xfrm>
          <a:off x="4362450" y="180975"/>
          <a:ext cx="4210050" cy="152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Aquest full ja té introduït el contingut de les cel·les. Per acabar el full només cal donar els formats necessaris per millorar la presentació.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1. Fixa't que l'amplada d'algunes columnes s'ha de canviar.</a:t>
          </a:r>
        </a:p>
        <a:p>
          <a:pPr marL="72000" algn="l" rtl="0">
            <a:spcAft>
              <a:spcPts val="200"/>
            </a:spcAft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+mn-lt"/>
              <a:ea typeface="Verdana"/>
              <a:cs typeface="Verdana"/>
            </a:rPr>
            <a:t>2. Canvia els formats de números, aplica contorns i fons a les cel·les per fer que el full tingui millor aspecte.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2C6FE-5DA9-404C-8452-61C2882B9B63}">
  <dimension ref="A1:H9"/>
  <sheetViews>
    <sheetView tabSelected="1" workbookViewId="0"/>
  </sheetViews>
  <sheetFormatPr defaultColWidth="11.42578125" defaultRowHeight="15" x14ac:dyDescent="0.25"/>
  <cols>
    <col min="1" max="1" width="11.42578125" style="2"/>
    <col min="2" max="2" width="12.42578125" style="2" bestFit="1" customWidth="1"/>
    <col min="3" max="16384" width="11.42578125" style="2"/>
  </cols>
  <sheetData>
    <row r="1" spans="1:8" x14ac:dyDescent="0.25">
      <c r="A1" s="1" t="s">
        <v>0</v>
      </c>
      <c r="F1" s="3">
        <f ca="1">TODAY()</f>
        <v>44877</v>
      </c>
    </row>
    <row r="2" spans="1:8" x14ac:dyDescent="0.25">
      <c r="A2" s="2" t="s">
        <v>1</v>
      </c>
    </row>
    <row r="3" spans="1:8" x14ac:dyDescent="0.25">
      <c r="A3" s="4"/>
    </row>
    <row r="5" spans="1:8" x14ac:dyDescent="0.2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</row>
    <row r="6" spans="1:8" x14ac:dyDescent="0.25">
      <c r="A6" s="2" t="s">
        <v>9</v>
      </c>
      <c r="B6" s="2" t="s">
        <v>10</v>
      </c>
      <c r="C6" s="2">
        <v>2</v>
      </c>
      <c r="D6" s="5">
        <v>299</v>
      </c>
      <c r="E6" s="2">
        <f>C6*D6</f>
        <v>598</v>
      </c>
      <c r="F6" s="2">
        <f>E6*0.18</f>
        <v>107.64</v>
      </c>
      <c r="G6" s="2">
        <f>E6+F6</f>
        <v>705.64</v>
      </c>
    </row>
    <row r="7" spans="1:8" x14ac:dyDescent="0.25">
      <c r="A7" s="2" t="s">
        <v>11</v>
      </c>
      <c r="B7" s="2" t="s">
        <v>12</v>
      </c>
      <c r="C7" s="2">
        <v>3</v>
      </c>
      <c r="D7" s="5">
        <v>349.18</v>
      </c>
      <c r="E7" s="2">
        <f>D7*C7</f>
        <v>1047.54</v>
      </c>
      <c r="F7" s="2">
        <f>E7*0.18</f>
        <v>188.55719999999999</v>
      </c>
      <c r="G7" s="2">
        <f>E7+F7</f>
        <v>1236.0971999999999</v>
      </c>
    </row>
    <row r="8" spans="1:8" x14ac:dyDescent="0.25">
      <c r="A8" s="2" t="s">
        <v>13</v>
      </c>
      <c r="B8" s="2" t="s">
        <v>14</v>
      </c>
      <c r="C8" s="2">
        <v>2</v>
      </c>
      <c r="D8" s="5">
        <v>199.5</v>
      </c>
      <c r="E8" s="2">
        <f>D8*C8</f>
        <v>399</v>
      </c>
      <c r="F8" s="2">
        <f>E8*0.18</f>
        <v>71.819999999999993</v>
      </c>
      <c r="G8" s="2">
        <f>E8+F8</f>
        <v>470.82</v>
      </c>
    </row>
    <row r="9" spans="1:8" x14ac:dyDescent="0.25">
      <c r="D9" s="2" t="s">
        <v>15</v>
      </c>
      <c r="E9" s="2">
        <f>SUM(E6:E8)</f>
        <v>2044.54</v>
      </c>
      <c r="F9" s="2">
        <f>SUM(F6:F8)</f>
        <v>368.0172</v>
      </c>
      <c r="G9" s="2">
        <f>SUM(G6:G8)</f>
        <v>2412.5572000000002</v>
      </c>
      <c r="H9" s="6"/>
    </row>
  </sheetData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F4CE-DB25-4B8B-8D74-12331DA23D03}">
  <dimension ref="A1:H9"/>
  <sheetViews>
    <sheetView showGridLines="0" workbookViewId="0">
      <selection activeCell="D15" sqref="D15"/>
    </sheetView>
  </sheetViews>
  <sheetFormatPr defaultColWidth="11.42578125" defaultRowHeight="15" x14ac:dyDescent="0.25"/>
  <cols>
    <col min="1" max="1" width="11.42578125" style="2"/>
    <col min="2" max="2" width="16.85546875" style="2" bestFit="1" customWidth="1"/>
    <col min="3" max="3" width="11.42578125" style="2"/>
    <col min="4" max="4" width="11.42578125" style="2" customWidth="1"/>
    <col min="5" max="16384" width="11.42578125" style="2"/>
  </cols>
  <sheetData>
    <row r="1" spans="1:8" x14ac:dyDescent="0.25">
      <c r="A1" s="1" t="s">
        <v>0</v>
      </c>
    </row>
    <row r="2" spans="1:8" s="7" customFormat="1" ht="20.25" customHeight="1" x14ac:dyDescent="0.25">
      <c r="A2" s="31" t="s">
        <v>1</v>
      </c>
      <c r="B2" s="31"/>
      <c r="C2" s="31"/>
      <c r="D2" s="31"/>
      <c r="E2" s="31"/>
      <c r="F2" s="31"/>
      <c r="G2" s="31"/>
    </row>
    <row r="3" spans="1:8" x14ac:dyDescent="0.25">
      <c r="A3" s="8">
        <f ca="1">TODAY()</f>
        <v>44877</v>
      </c>
    </row>
    <row r="5" spans="1:8" ht="30.75" thickBot="1" x14ac:dyDescent="0.3">
      <c r="A5" s="27" t="s">
        <v>2</v>
      </c>
      <c r="B5" s="27" t="s">
        <v>3</v>
      </c>
      <c r="C5" s="27" t="s">
        <v>4</v>
      </c>
      <c r="D5" s="28" t="s">
        <v>16</v>
      </c>
      <c r="E5" s="28" t="s">
        <v>17</v>
      </c>
      <c r="F5" s="27" t="s">
        <v>7</v>
      </c>
      <c r="G5" s="27" t="s">
        <v>8</v>
      </c>
    </row>
    <row r="6" spans="1:8" ht="15.75" thickTop="1" x14ac:dyDescent="0.25">
      <c r="A6" s="9" t="s">
        <v>9</v>
      </c>
      <c r="B6" s="9" t="s">
        <v>10</v>
      </c>
      <c r="C6" s="9">
        <v>2</v>
      </c>
      <c r="D6" s="10">
        <v>299</v>
      </c>
      <c r="E6" s="10">
        <f>C6*D6</f>
        <v>598</v>
      </c>
      <c r="F6" s="10">
        <f>E6*0.18</f>
        <v>107.64</v>
      </c>
      <c r="G6" s="10">
        <f>E6+F6</f>
        <v>705.64</v>
      </c>
    </row>
    <row r="7" spans="1:8" x14ac:dyDescent="0.25">
      <c r="A7" s="11" t="s">
        <v>11</v>
      </c>
      <c r="B7" s="11" t="s">
        <v>12</v>
      </c>
      <c r="C7" s="11">
        <v>3</v>
      </c>
      <c r="D7" s="12">
        <v>349.18</v>
      </c>
      <c r="E7" s="12">
        <f>D7*C7</f>
        <v>1047.54</v>
      </c>
      <c r="F7" s="12">
        <f>E7*0.18</f>
        <v>188.55719999999999</v>
      </c>
      <c r="G7" s="12">
        <f>E7+F7</f>
        <v>1236.0971999999999</v>
      </c>
    </row>
    <row r="8" spans="1:8" ht="15.75" thickBot="1" x14ac:dyDescent="0.3">
      <c r="A8" s="13" t="s">
        <v>13</v>
      </c>
      <c r="B8" s="13" t="s">
        <v>14</v>
      </c>
      <c r="C8" s="13">
        <v>2</v>
      </c>
      <c r="D8" s="14">
        <v>199.5</v>
      </c>
      <c r="E8" s="14">
        <f>D8*C8</f>
        <v>399</v>
      </c>
      <c r="F8" s="14">
        <f>E8*0.18</f>
        <v>71.819999999999993</v>
      </c>
      <c r="G8" s="14">
        <f>E8+F8</f>
        <v>470.82</v>
      </c>
    </row>
    <row r="9" spans="1:8" ht="15.75" thickTop="1" x14ac:dyDescent="0.25">
      <c r="D9" s="29" t="s">
        <v>15</v>
      </c>
      <c r="E9" s="30">
        <f>SUM(E6:E8)</f>
        <v>2044.54</v>
      </c>
      <c r="F9" s="30">
        <f>SUM(F6:F8)</f>
        <v>368.0172</v>
      </c>
      <c r="G9" s="30">
        <f>SUM(G6:G8)</f>
        <v>2412.5572000000002</v>
      </c>
      <c r="H9" s="6"/>
    </row>
  </sheetData>
  <sheetProtection sheet="1" objects="1" scenarios="1" selectLockedCells="1" selectUnlockedCells="1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25345-ED61-4A43-8B20-1DA4E9728C17}">
  <dimension ref="A3:E18"/>
  <sheetViews>
    <sheetView workbookViewId="0"/>
  </sheetViews>
  <sheetFormatPr defaultColWidth="11.42578125" defaultRowHeight="15.75" x14ac:dyDescent="0.25"/>
  <cols>
    <col min="1" max="5" width="15.42578125" style="18" customWidth="1"/>
    <col min="6" max="16384" width="11.42578125" style="18"/>
  </cols>
  <sheetData>
    <row r="3" spans="1:5" ht="16.5" thickBot="1" x14ac:dyDescent="0.3">
      <c r="A3" s="52" t="s">
        <v>40</v>
      </c>
      <c r="B3" s="53" t="s">
        <v>41</v>
      </c>
      <c r="C3" s="52" t="s">
        <v>42</v>
      </c>
      <c r="D3" s="53" t="s">
        <v>43</v>
      </c>
      <c r="E3" s="52" t="s">
        <v>42</v>
      </c>
    </row>
    <row r="4" spans="1:5" ht="16.5" thickTop="1" x14ac:dyDescent="0.25">
      <c r="A4" s="46" t="s">
        <v>44</v>
      </c>
      <c r="B4" s="47">
        <v>696.16</v>
      </c>
      <c r="C4" s="54">
        <f t="shared" ref="C4:C13" si="0">B4*100/B$14</f>
        <v>9.3514211296230876</v>
      </c>
      <c r="D4" s="47">
        <v>651.09</v>
      </c>
      <c r="E4" s="54">
        <f t="shared" ref="E4:E13" si="1">D4*100/D$14</f>
        <v>9.6891997470143973</v>
      </c>
    </row>
    <row r="5" spans="1:5" x14ac:dyDescent="0.25">
      <c r="A5" s="48" t="s">
        <v>45</v>
      </c>
      <c r="B5" s="49">
        <v>804.34</v>
      </c>
      <c r="C5" s="55">
        <f t="shared" si="0"/>
        <v>10.804588128305323</v>
      </c>
      <c r="D5" s="49">
        <v>702.17</v>
      </c>
      <c r="E5" s="55">
        <f t="shared" si="1"/>
        <v>10.449347073923882</v>
      </c>
    </row>
    <row r="6" spans="1:5" x14ac:dyDescent="0.25">
      <c r="A6" s="48" t="s">
        <v>46</v>
      </c>
      <c r="B6" s="49">
        <v>711.19</v>
      </c>
      <c r="C6" s="55">
        <f t="shared" si="0"/>
        <v>9.5533170437494874</v>
      </c>
      <c r="D6" s="49">
        <v>651.09</v>
      </c>
      <c r="E6" s="55">
        <f t="shared" si="1"/>
        <v>9.6891997470143973</v>
      </c>
    </row>
    <row r="7" spans="1:5" x14ac:dyDescent="0.25">
      <c r="A7" s="48" t="s">
        <v>47</v>
      </c>
      <c r="B7" s="49">
        <v>630.04999999999995</v>
      </c>
      <c r="C7" s="55">
        <f t="shared" si="0"/>
        <v>8.4633746304283868</v>
      </c>
      <c r="D7" s="49">
        <v>615.03</v>
      </c>
      <c r="E7" s="55">
        <f t="shared" si="1"/>
        <v>9.1525726403512042</v>
      </c>
    </row>
    <row r="8" spans="1:5" x14ac:dyDescent="0.25">
      <c r="A8" s="48" t="s">
        <v>48</v>
      </c>
      <c r="B8" s="49">
        <v>696.16</v>
      </c>
      <c r="C8" s="55">
        <f t="shared" si="0"/>
        <v>9.3514211296230876</v>
      </c>
      <c r="D8" s="49">
        <v>651.09</v>
      </c>
      <c r="E8" s="55">
        <f t="shared" si="1"/>
        <v>9.6891997470143973</v>
      </c>
    </row>
    <row r="9" spans="1:5" x14ac:dyDescent="0.25">
      <c r="A9" s="48" t="s">
        <v>49</v>
      </c>
      <c r="B9" s="49">
        <v>639.07000000000005</v>
      </c>
      <c r="C9" s="55">
        <f t="shared" si="0"/>
        <v>8.5845390446279985</v>
      </c>
      <c r="D9" s="49">
        <v>621.04</v>
      </c>
      <c r="E9" s="55">
        <f t="shared" si="1"/>
        <v>9.2420104914617358</v>
      </c>
    </row>
    <row r="10" spans="1:5" x14ac:dyDescent="0.25">
      <c r="A10" s="48" t="s">
        <v>50</v>
      </c>
      <c r="B10" s="49">
        <v>672.12</v>
      </c>
      <c r="C10" s="55">
        <f t="shared" si="0"/>
        <v>9.0284951299159228</v>
      </c>
      <c r="D10" s="49">
        <v>626.05999999999995</v>
      </c>
      <c r="E10" s="55">
        <f t="shared" si="1"/>
        <v>9.3167156516239427</v>
      </c>
    </row>
    <row r="11" spans="1:5" x14ac:dyDescent="0.25">
      <c r="A11" s="48" t="s">
        <v>51</v>
      </c>
      <c r="B11" s="49">
        <v>1239.07</v>
      </c>
      <c r="C11" s="55">
        <f t="shared" si="0"/>
        <v>16.644256175422431</v>
      </c>
      <c r="D11" s="49">
        <v>921.04</v>
      </c>
      <c r="E11" s="55">
        <f t="shared" si="1"/>
        <v>13.706462293984151</v>
      </c>
    </row>
    <row r="12" spans="1:5" x14ac:dyDescent="0.25">
      <c r="A12" s="48" t="s">
        <v>52</v>
      </c>
      <c r="B12" s="49">
        <v>657.1</v>
      </c>
      <c r="C12" s="55">
        <f t="shared" si="0"/>
        <v>8.8267335444083699</v>
      </c>
      <c r="D12" s="49">
        <v>630.04999999999995</v>
      </c>
      <c r="E12" s="55">
        <f t="shared" si="1"/>
        <v>9.3760928605974918</v>
      </c>
    </row>
    <row r="13" spans="1:5" ht="16.5" thickBot="1" x14ac:dyDescent="0.3">
      <c r="A13" s="50" t="s">
        <v>53</v>
      </c>
      <c r="B13" s="51">
        <v>699.17</v>
      </c>
      <c r="C13" s="56">
        <f t="shared" si="0"/>
        <v>9.3918540438959059</v>
      </c>
      <c r="D13" s="51">
        <v>651.09</v>
      </c>
      <c r="E13" s="56">
        <f t="shared" si="1"/>
        <v>9.6891997470143973</v>
      </c>
    </row>
    <row r="14" spans="1:5" ht="30.75" customHeight="1" thickTop="1" x14ac:dyDescent="0.25">
      <c r="A14" s="57" t="s">
        <v>83</v>
      </c>
      <c r="B14" s="47">
        <v>7444.43</v>
      </c>
      <c r="C14" s="58"/>
      <c r="D14" s="47">
        <v>6719.75</v>
      </c>
      <c r="E14" s="58"/>
    </row>
    <row r="18" spans="2:2" x14ac:dyDescent="0.25">
      <c r="B18" s="19"/>
    </row>
  </sheetData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0" verticalDpi="0" copies="0" r:id="rId1"/>
  <headerFooter alignWithMargins="0">
    <oddHeader>&amp;C&amp;6&amp;F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68557-BF56-4110-B2B0-24BB7DB215B6}">
  <dimension ref="A3:E18"/>
  <sheetViews>
    <sheetView workbookViewId="0">
      <selection activeCell="G16" sqref="G16"/>
    </sheetView>
  </sheetViews>
  <sheetFormatPr defaultColWidth="11.42578125" defaultRowHeight="15.75" x14ac:dyDescent="0.25"/>
  <cols>
    <col min="1" max="5" width="15.42578125" style="18" customWidth="1"/>
    <col min="6" max="16384" width="11.42578125" style="18"/>
  </cols>
  <sheetData>
    <row r="3" spans="1:5" ht="30.75" thickBot="1" x14ac:dyDescent="0.3">
      <c r="A3" s="32" t="s">
        <v>40</v>
      </c>
      <c r="B3" s="33" t="s">
        <v>54</v>
      </c>
      <c r="C3" s="32" t="s">
        <v>42</v>
      </c>
      <c r="D3" s="33" t="s">
        <v>55</v>
      </c>
      <c r="E3" s="32" t="s">
        <v>42</v>
      </c>
    </row>
    <row r="4" spans="1:5" ht="16.5" thickTop="1" x14ac:dyDescent="0.25">
      <c r="A4" s="34" t="s">
        <v>44</v>
      </c>
      <c r="B4" s="35">
        <v>696.16</v>
      </c>
      <c r="C4" s="36">
        <f t="shared" ref="C4:C13" si="0">B4*100/B$14</f>
        <v>9.3514211296230876</v>
      </c>
      <c r="D4" s="35">
        <v>651.09</v>
      </c>
      <c r="E4" s="36">
        <f t="shared" ref="E4:E13" si="1">D4*100/D$14</f>
        <v>9.6891997470143973</v>
      </c>
    </row>
    <row r="5" spans="1:5" x14ac:dyDescent="0.25">
      <c r="A5" s="37" t="s">
        <v>45</v>
      </c>
      <c r="B5" s="38">
        <v>804.34</v>
      </c>
      <c r="C5" s="39">
        <f t="shared" si="0"/>
        <v>10.804588128305323</v>
      </c>
      <c r="D5" s="38">
        <v>702.17</v>
      </c>
      <c r="E5" s="39">
        <f t="shared" si="1"/>
        <v>10.449347073923882</v>
      </c>
    </row>
    <row r="6" spans="1:5" x14ac:dyDescent="0.25">
      <c r="A6" s="37" t="s">
        <v>46</v>
      </c>
      <c r="B6" s="38">
        <v>711.19</v>
      </c>
      <c r="C6" s="39">
        <f t="shared" si="0"/>
        <v>9.5533170437494874</v>
      </c>
      <c r="D6" s="38">
        <v>651.09</v>
      </c>
      <c r="E6" s="39">
        <f t="shared" si="1"/>
        <v>9.6891997470143973</v>
      </c>
    </row>
    <row r="7" spans="1:5" x14ac:dyDescent="0.25">
      <c r="A7" s="37" t="s">
        <v>47</v>
      </c>
      <c r="B7" s="38">
        <v>630.04999999999995</v>
      </c>
      <c r="C7" s="39">
        <f t="shared" si="0"/>
        <v>8.4633746304283868</v>
      </c>
      <c r="D7" s="38">
        <v>615.03</v>
      </c>
      <c r="E7" s="39">
        <f t="shared" si="1"/>
        <v>9.1525726403512042</v>
      </c>
    </row>
    <row r="8" spans="1:5" x14ac:dyDescent="0.25">
      <c r="A8" s="37" t="s">
        <v>48</v>
      </c>
      <c r="B8" s="38">
        <v>696.16</v>
      </c>
      <c r="C8" s="39">
        <f t="shared" si="0"/>
        <v>9.3514211296230876</v>
      </c>
      <c r="D8" s="38">
        <v>651.09</v>
      </c>
      <c r="E8" s="39">
        <f t="shared" si="1"/>
        <v>9.6891997470143973</v>
      </c>
    </row>
    <row r="9" spans="1:5" x14ac:dyDescent="0.25">
      <c r="A9" s="37" t="s">
        <v>49</v>
      </c>
      <c r="B9" s="38">
        <v>639.07000000000005</v>
      </c>
      <c r="C9" s="39">
        <f t="shared" si="0"/>
        <v>8.5845390446279985</v>
      </c>
      <c r="D9" s="38">
        <v>621.04</v>
      </c>
      <c r="E9" s="39">
        <f t="shared" si="1"/>
        <v>9.2420104914617358</v>
      </c>
    </row>
    <row r="10" spans="1:5" x14ac:dyDescent="0.25">
      <c r="A10" s="37" t="s">
        <v>50</v>
      </c>
      <c r="B10" s="38">
        <v>672.12</v>
      </c>
      <c r="C10" s="39">
        <f t="shared" si="0"/>
        <v>9.0284951299159228</v>
      </c>
      <c r="D10" s="38">
        <v>626.05999999999995</v>
      </c>
      <c r="E10" s="39">
        <f t="shared" si="1"/>
        <v>9.3167156516239427</v>
      </c>
    </row>
    <row r="11" spans="1:5" x14ac:dyDescent="0.25">
      <c r="A11" s="37" t="s">
        <v>51</v>
      </c>
      <c r="B11" s="38">
        <v>1239.07</v>
      </c>
      <c r="C11" s="39">
        <f t="shared" si="0"/>
        <v>16.644256175422431</v>
      </c>
      <c r="D11" s="38">
        <v>921.04</v>
      </c>
      <c r="E11" s="39">
        <f t="shared" si="1"/>
        <v>13.706462293984151</v>
      </c>
    </row>
    <row r="12" spans="1:5" x14ac:dyDescent="0.25">
      <c r="A12" s="37" t="s">
        <v>52</v>
      </c>
      <c r="B12" s="38">
        <v>657.1</v>
      </c>
      <c r="C12" s="39">
        <f t="shared" si="0"/>
        <v>8.8267335444083699</v>
      </c>
      <c r="D12" s="38">
        <v>630.04999999999995</v>
      </c>
      <c r="E12" s="39">
        <f t="shared" si="1"/>
        <v>9.3760928605974918</v>
      </c>
    </row>
    <row r="13" spans="1:5" ht="16.5" thickBot="1" x14ac:dyDescent="0.3">
      <c r="A13" s="40" t="s">
        <v>53</v>
      </c>
      <c r="B13" s="41">
        <v>699.17</v>
      </c>
      <c r="C13" s="42">
        <f t="shared" si="0"/>
        <v>9.3918540438959059</v>
      </c>
      <c r="D13" s="41">
        <v>651.09</v>
      </c>
      <c r="E13" s="42">
        <f t="shared" si="1"/>
        <v>9.6891997470143973</v>
      </c>
    </row>
    <row r="14" spans="1:5" ht="30.75" customHeight="1" thickTop="1" x14ac:dyDescent="0.25">
      <c r="A14" s="43" t="s">
        <v>83</v>
      </c>
      <c r="B14" s="44">
        <v>7444.43</v>
      </c>
      <c r="C14" s="45"/>
      <c r="D14" s="44">
        <v>6719.75</v>
      </c>
      <c r="E14" s="45"/>
    </row>
    <row r="18" spans="2:2" x14ac:dyDescent="0.25">
      <c r="B18" s="19"/>
    </row>
  </sheetData>
  <sheetProtection sheet="1" objects="1" scenarios="1" selectLockedCells="1" selectUnlockedCells="1"/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0" verticalDpi="0" copies="0" r:id="rId1"/>
  <headerFooter alignWithMargins="0">
    <oddHeader>&amp;C&amp;6&amp;F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104FA-D6F9-408E-B231-D38A608EBF4B}">
  <dimension ref="A1:F21"/>
  <sheetViews>
    <sheetView workbookViewId="0">
      <selection activeCell="F1" sqref="F1"/>
    </sheetView>
  </sheetViews>
  <sheetFormatPr defaultColWidth="11.42578125" defaultRowHeight="15" x14ac:dyDescent="0.25"/>
  <cols>
    <col min="1" max="1" width="14.28515625" style="20" customWidth="1"/>
    <col min="2" max="2" width="11.42578125" style="20"/>
    <col min="3" max="3" width="20.7109375" style="20" bestFit="1" customWidth="1"/>
    <col min="4" max="5" width="11.42578125" style="20"/>
    <col min="6" max="6" width="16.28515625" style="20" customWidth="1"/>
    <col min="7" max="16384" width="11.42578125" style="20"/>
  </cols>
  <sheetData>
    <row r="1" spans="1:6" x14ac:dyDescent="0.25">
      <c r="A1" s="20" t="s">
        <v>56</v>
      </c>
    </row>
    <row r="2" spans="1:6" x14ac:dyDescent="0.25">
      <c r="C2" s="21"/>
    </row>
    <row r="3" spans="1:6" x14ac:dyDescent="0.25">
      <c r="A3" s="59" t="s">
        <v>57</v>
      </c>
      <c r="B3" s="59" t="s">
        <v>58</v>
      </c>
      <c r="C3" s="60" t="s">
        <v>59</v>
      </c>
      <c r="D3" s="59" t="s">
        <v>60</v>
      </c>
      <c r="E3" s="59" t="s">
        <v>61</v>
      </c>
      <c r="F3" s="59" t="s">
        <v>62</v>
      </c>
    </row>
    <row r="4" spans="1:6" x14ac:dyDescent="0.25">
      <c r="A4" s="22" t="s">
        <v>63</v>
      </c>
      <c r="B4" s="23">
        <v>44034</v>
      </c>
      <c r="C4" s="24">
        <f ca="1">TODAY()-B4</f>
        <v>843</v>
      </c>
      <c r="D4" s="25">
        <v>32.65</v>
      </c>
      <c r="E4" s="22" t="str">
        <f ca="1">IF(C4&gt;90,"si","no")</f>
        <v>si</v>
      </c>
      <c r="F4" s="25">
        <f ca="1">IF(C4&gt;90,D4*1.15,D4)</f>
        <v>37.547499999999992</v>
      </c>
    </row>
    <row r="5" spans="1:6" x14ac:dyDescent="0.25">
      <c r="A5" s="22" t="s">
        <v>64</v>
      </c>
      <c r="B5" s="23">
        <v>44065</v>
      </c>
      <c r="C5" s="24">
        <f t="shared" ref="C5:C21" ca="1" si="0">TODAY()-B5</f>
        <v>812</v>
      </c>
      <c r="D5" s="25">
        <v>4074.86</v>
      </c>
      <c r="E5" s="22" t="str">
        <f t="shared" ref="E5:E21" ca="1" si="1">IF(C5&gt;90,"si","no")</f>
        <v>si</v>
      </c>
      <c r="F5" s="25">
        <f t="shared" ref="F5:F21" ca="1" si="2">IF(C5&gt;90,D5*1.15,D5)</f>
        <v>4686.0889999999999</v>
      </c>
    </row>
    <row r="6" spans="1:6" x14ac:dyDescent="0.25">
      <c r="A6" s="22" t="s">
        <v>65</v>
      </c>
      <c r="B6" s="23">
        <v>44059</v>
      </c>
      <c r="C6" s="24">
        <f t="shared" ca="1" si="0"/>
        <v>818</v>
      </c>
      <c r="D6" s="25">
        <v>2073.4899999999998</v>
      </c>
      <c r="E6" s="22" t="str">
        <f t="shared" ca="1" si="1"/>
        <v>si</v>
      </c>
      <c r="F6" s="25">
        <f t="shared" ca="1" si="2"/>
        <v>2384.5134999999996</v>
      </c>
    </row>
    <row r="7" spans="1:6" x14ac:dyDescent="0.25">
      <c r="A7" s="22" t="s">
        <v>66</v>
      </c>
      <c r="B7" s="23">
        <v>44086</v>
      </c>
      <c r="C7" s="24">
        <f t="shared" ca="1" si="0"/>
        <v>791</v>
      </c>
      <c r="D7" s="25">
        <v>72.12</v>
      </c>
      <c r="E7" s="22" t="str">
        <f t="shared" ca="1" si="1"/>
        <v>si</v>
      </c>
      <c r="F7" s="25">
        <f t="shared" ca="1" si="2"/>
        <v>82.938000000000002</v>
      </c>
    </row>
    <row r="8" spans="1:6" x14ac:dyDescent="0.25">
      <c r="A8" s="22" t="s">
        <v>67</v>
      </c>
      <c r="B8" s="23">
        <v>44150</v>
      </c>
      <c r="C8" s="24">
        <f t="shared" ca="1" si="0"/>
        <v>727</v>
      </c>
      <c r="D8" s="25">
        <v>7.47</v>
      </c>
      <c r="E8" s="22" t="str">
        <f t="shared" ca="1" si="1"/>
        <v>si</v>
      </c>
      <c r="F8" s="25">
        <f t="shared" ca="1" si="2"/>
        <v>8.5904999999999987</v>
      </c>
    </row>
    <row r="9" spans="1:6" x14ac:dyDescent="0.25">
      <c r="A9" s="22" t="s">
        <v>68</v>
      </c>
      <c r="B9" s="23">
        <v>44112</v>
      </c>
      <c r="C9" s="24">
        <f t="shared" ca="1" si="0"/>
        <v>765</v>
      </c>
      <c r="D9" s="25">
        <v>120.2</v>
      </c>
      <c r="E9" s="22" t="str">
        <f t="shared" ca="1" si="1"/>
        <v>si</v>
      </c>
      <c r="F9" s="25">
        <f t="shared" ca="1" si="2"/>
        <v>138.22999999999999</v>
      </c>
    </row>
    <row r="10" spans="1:6" x14ac:dyDescent="0.25">
      <c r="A10" s="22" t="s">
        <v>69</v>
      </c>
      <c r="B10" s="23">
        <v>44123</v>
      </c>
      <c r="C10" s="24">
        <f t="shared" ca="1" si="0"/>
        <v>754</v>
      </c>
      <c r="D10" s="25">
        <v>5264.87</v>
      </c>
      <c r="E10" s="22" t="str">
        <f t="shared" ca="1" si="1"/>
        <v>si</v>
      </c>
      <c r="F10" s="25">
        <f t="shared" ca="1" si="2"/>
        <v>6054.6004999999996</v>
      </c>
    </row>
    <row r="11" spans="1:6" x14ac:dyDescent="0.25">
      <c r="A11" s="22" t="s">
        <v>70</v>
      </c>
      <c r="B11" s="23">
        <v>44057</v>
      </c>
      <c r="C11" s="24">
        <f t="shared" ca="1" si="0"/>
        <v>820</v>
      </c>
      <c r="D11" s="25">
        <v>601.01</v>
      </c>
      <c r="E11" s="22" t="str">
        <f t="shared" ca="1" si="1"/>
        <v>si</v>
      </c>
      <c r="F11" s="25">
        <f t="shared" ca="1" si="2"/>
        <v>691.16149999999993</v>
      </c>
    </row>
    <row r="12" spans="1:6" x14ac:dyDescent="0.25">
      <c r="A12" s="22" t="s">
        <v>71</v>
      </c>
      <c r="B12" s="23">
        <v>44159</v>
      </c>
      <c r="C12" s="24">
        <f t="shared" ca="1" si="0"/>
        <v>718</v>
      </c>
      <c r="D12" s="25">
        <v>336.57</v>
      </c>
      <c r="E12" s="22" t="str">
        <f t="shared" ca="1" si="1"/>
        <v>si</v>
      </c>
      <c r="F12" s="25">
        <f t="shared" ca="1" si="2"/>
        <v>387.05549999999994</v>
      </c>
    </row>
    <row r="13" spans="1:6" x14ac:dyDescent="0.25">
      <c r="A13" s="22" t="s">
        <v>72</v>
      </c>
      <c r="B13" s="23">
        <v>44157</v>
      </c>
      <c r="C13" s="24">
        <f t="shared" ca="1" si="0"/>
        <v>720</v>
      </c>
      <c r="D13" s="25">
        <v>405.94</v>
      </c>
      <c r="E13" s="22" t="str">
        <f t="shared" ca="1" si="1"/>
        <v>si</v>
      </c>
      <c r="F13" s="25">
        <f t="shared" ca="1" si="2"/>
        <v>466.83099999999996</v>
      </c>
    </row>
    <row r="14" spans="1:6" x14ac:dyDescent="0.25">
      <c r="A14" s="22" t="s">
        <v>73</v>
      </c>
      <c r="B14" s="23">
        <v>44059</v>
      </c>
      <c r="C14" s="24">
        <f t="shared" ca="1" si="0"/>
        <v>818</v>
      </c>
      <c r="D14" s="25">
        <v>140.97</v>
      </c>
      <c r="E14" s="22" t="str">
        <f t="shared" ca="1" si="1"/>
        <v>si</v>
      </c>
      <c r="F14" s="25">
        <f t="shared" ca="1" si="2"/>
        <v>162.1155</v>
      </c>
    </row>
    <row r="15" spans="1:6" x14ac:dyDescent="0.25">
      <c r="A15" s="22" t="s">
        <v>74</v>
      </c>
      <c r="B15" s="23">
        <v>44025</v>
      </c>
      <c r="C15" s="24">
        <f t="shared" ca="1" si="0"/>
        <v>852</v>
      </c>
      <c r="D15" s="25">
        <v>2745.27</v>
      </c>
      <c r="E15" s="22" t="str">
        <f t="shared" ca="1" si="1"/>
        <v>si</v>
      </c>
      <c r="F15" s="25">
        <f t="shared" ca="1" si="2"/>
        <v>3157.0604999999996</v>
      </c>
    </row>
    <row r="16" spans="1:6" x14ac:dyDescent="0.25">
      <c r="A16" s="22" t="s">
        <v>75</v>
      </c>
      <c r="B16" s="23">
        <v>44150</v>
      </c>
      <c r="C16" s="24">
        <f t="shared" ca="1" si="0"/>
        <v>727</v>
      </c>
      <c r="D16" s="25">
        <v>1469.21</v>
      </c>
      <c r="E16" s="22" t="str">
        <f t="shared" ca="1" si="1"/>
        <v>si</v>
      </c>
      <c r="F16" s="25">
        <f t="shared" ca="1" si="2"/>
        <v>1689.5915</v>
      </c>
    </row>
    <row r="17" spans="1:6" x14ac:dyDescent="0.25">
      <c r="A17" s="22" t="s">
        <v>76</v>
      </c>
      <c r="B17" s="23">
        <v>44143</v>
      </c>
      <c r="C17" s="24">
        <f t="shared" ca="1" si="0"/>
        <v>734</v>
      </c>
      <c r="D17" s="25">
        <v>390.66</v>
      </c>
      <c r="E17" s="22" t="str">
        <f t="shared" ca="1" si="1"/>
        <v>si</v>
      </c>
      <c r="F17" s="25">
        <f t="shared" ca="1" si="2"/>
        <v>449.25900000000001</v>
      </c>
    </row>
    <row r="18" spans="1:6" x14ac:dyDescent="0.25">
      <c r="A18" s="22" t="s">
        <v>77</v>
      </c>
      <c r="B18" s="23">
        <v>44092</v>
      </c>
      <c r="C18" s="24">
        <f t="shared" ca="1" si="0"/>
        <v>785</v>
      </c>
      <c r="D18" s="25">
        <v>745.25</v>
      </c>
      <c r="E18" s="22" t="str">
        <f t="shared" ca="1" si="1"/>
        <v>si</v>
      </c>
      <c r="F18" s="25">
        <f t="shared" ca="1" si="2"/>
        <v>857.03749999999991</v>
      </c>
    </row>
    <row r="19" spans="1:6" x14ac:dyDescent="0.25">
      <c r="A19" s="22" t="s">
        <v>78</v>
      </c>
      <c r="B19" s="23">
        <v>44026</v>
      </c>
      <c r="C19" s="24">
        <f t="shared" ca="1" si="0"/>
        <v>851</v>
      </c>
      <c r="D19" s="25">
        <v>274.06</v>
      </c>
      <c r="E19" s="22" t="str">
        <f t="shared" ca="1" si="1"/>
        <v>si</v>
      </c>
      <c r="F19" s="25">
        <f t="shared" ca="1" si="2"/>
        <v>315.16899999999998</v>
      </c>
    </row>
    <row r="20" spans="1:6" x14ac:dyDescent="0.25">
      <c r="A20" s="22" t="s">
        <v>79</v>
      </c>
      <c r="B20" s="23">
        <v>44125</v>
      </c>
      <c r="C20" s="24">
        <f t="shared" ca="1" si="0"/>
        <v>752</v>
      </c>
      <c r="D20" s="25">
        <v>72.12</v>
      </c>
      <c r="E20" s="22" t="str">
        <f t="shared" ca="1" si="1"/>
        <v>si</v>
      </c>
      <c r="F20" s="25">
        <f t="shared" ca="1" si="2"/>
        <v>82.938000000000002</v>
      </c>
    </row>
    <row r="21" spans="1:6" x14ac:dyDescent="0.25">
      <c r="A21" s="22" t="s">
        <v>80</v>
      </c>
      <c r="B21" s="23">
        <v>44106</v>
      </c>
      <c r="C21" s="24">
        <f t="shared" ca="1" si="0"/>
        <v>771</v>
      </c>
      <c r="D21" s="25">
        <v>390.66</v>
      </c>
      <c r="E21" s="22" t="str">
        <f t="shared" ca="1" si="1"/>
        <v>si</v>
      </c>
      <c r="F21" s="25">
        <f t="shared" ca="1" si="2"/>
        <v>449.25900000000001</v>
      </c>
    </row>
  </sheetData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C35C8-DE79-4DFB-A82D-286521A491FC}">
  <dimension ref="A1:F23"/>
  <sheetViews>
    <sheetView workbookViewId="0">
      <selection activeCell="H9" sqref="H9"/>
    </sheetView>
  </sheetViews>
  <sheetFormatPr defaultColWidth="11.42578125" defaultRowHeight="15" x14ac:dyDescent="0.25"/>
  <cols>
    <col min="1" max="1" width="14.28515625" style="20" customWidth="1"/>
    <col min="2" max="2" width="11.42578125" style="20"/>
    <col min="3" max="3" width="20.7109375" style="20" hidden="1" customWidth="1"/>
    <col min="4" max="5" width="11.42578125" style="20" hidden="1" customWidth="1"/>
    <col min="6" max="6" width="16.28515625" style="20" customWidth="1"/>
    <col min="7" max="16384" width="11.42578125" style="20"/>
  </cols>
  <sheetData>
    <row r="1" spans="1:6" ht="23.25" customHeight="1" x14ac:dyDescent="0.25">
      <c r="A1" s="61" t="s">
        <v>56</v>
      </c>
      <c r="B1" s="61"/>
      <c r="C1" s="61"/>
      <c r="D1" s="61"/>
      <c r="E1" s="61"/>
      <c r="F1" s="61"/>
    </row>
    <row r="2" spans="1:6" x14ac:dyDescent="0.25">
      <c r="C2" s="21"/>
    </row>
    <row r="3" spans="1:6" x14ac:dyDescent="0.25">
      <c r="A3" s="59" t="s">
        <v>57</v>
      </c>
      <c r="B3" s="59" t="s">
        <v>58</v>
      </c>
      <c r="C3" s="60" t="s">
        <v>59</v>
      </c>
      <c r="D3" s="59" t="s">
        <v>60</v>
      </c>
      <c r="E3" s="59" t="s">
        <v>61</v>
      </c>
      <c r="F3" s="59" t="s">
        <v>62</v>
      </c>
    </row>
    <row r="4" spans="1:6" x14ac:dyDescent="0.25">
      <c r="A4" s="22" t="s">
        <v>63</v>
      </c>
      <c r="B4" s="23">
        <v>44034</v>
      </c>
      <c r="C4" s="24">
        <f ca="1">TODAY()-B4</f>
        <v>843</v>
      </c>
      <c r="D4" s="25">
        <v>32.65</v>
      </c>
      <c r="E4" s="22" t="s">
        <v>81</v>
      </c>
      <c r="F4" s="25">
        <f ca="1">IF(C4&gt;90,D4*1.15,D4)</f>
        <v>37.547499999999992</v>
      </c>
    </row>
    <row r="5" spans="1:6" x14ac:dyDescent="0.25">
      <c r="A5" s="22" t="s">
        <v>64</v>
      </c>
      <c r="B5" s="23">
        <v>44065</v>
      </c>
      <c r="C5" s="24">
        <f t="shared" ref="C5:C21" ca="1" si="0">TODAY()-B5</f>
        <v>812</v>
      </c>
      <c r="D5" s="25">
        <v>4074.86</v>
      </c>
      <c r="E5" s="22" t="s">
        <v>81</v>
      </c>
      <c r="F5" s="25">
        <f t="shared" ref="F5:F21" ca="1" si="1">IF(C5&gt;90,D5*1.15,D5)</f>
        <v>4686.0889999999999</v>
      </c>
    </row>
    <row r="6" spans="1:6" x14ac:dyDescent="0.25">
      <c r="A6" s="22" t="s">
        <v>65</v>
      </c>
      <c r="B6" s="23">
        <v>44059</v>
      </c>
      <c r="C6" s="24">
        <f t="shared" ca="1" si="0"/>
        <v>818</v>
      </c>
      <c r="D6" s="25">
        <v>2073.4899999999998</v>
      </c>
      <c r="E6" s="22" t="s">
        <v>82</v>
      </c>
      <c r="F6" s="25">
        <f t="shared" ca="1" si="1"/>
        <v>2384.5134999999996</v>
      </c>
    </row>
    <row r="7" spans="1:6" x14ac:dyDescent="0.25">
      <c r="A7" s="22" t="s">
        <v>66</v>
      </c>
      <c r="B7" s="23">
        <v>44086</v>
      </c>
      <c r="C7" s="24">
        <f t="shared" ca="1" si="0"/>
        <v>791</v>
      </c>
      <c r="D7" s="25">
        <v>72.12</v>
      </c>
      <c r="E7" s="22" t="s">
        <v>82</v>
      </c>
      <c r="F7" s="25">
        <f t="shared" ca="1" si="1"/>
        <v>82.938000000000002</v>
      </c>
    </row>
    <row r="8" spans="1:6" x14ac:dyDescent="0.25">
      <c r="A8" s="22" t="s">
        <v>67</v>
      </c>
      <c r="B8" s="23">
        <v>44150</v>
      </c>
      <c r="C8" s="24">
        <f t="shared" ca="1" si="0"/>
        <v>727</v>
      </c>
      <c r="D8" s="25">
        <v>7.47</v>
      </c>
      <c r="E8" s="22" t="s">
        <v>82</v>
      </c>
      <c r="F8" s="25">
        <f t="shared" ca="1" si="1"/>
        <v>8.5904999999999987</v>
      </c>
    </row>
    <row r="9" spans="1:6" x14ac:dyDescent="0.25">
      <c r="A9" s="22" t="s">
        <v>68</v>
      </c>
      <c r="B9" s="23">
        <v>44112</v>
      </c>
      <c r="C9" s="24">
        <f t="shared" ca="1" si="0"/>
        <v>765</v>
      </c>
      <c r="D9" s="25">
        <v>120.2</v>
      </c>
      <c r="E9" s="22" t="s">
        <v>82</v>
      </c>
      <c r="F9" s="25">
        <f t="shared" ca="1" si="1"/>
        <v>138.22999999999999</v>
      </c>
    </row>
    <row r="10" spans="1:6" x14ac:dyDescent="0.25">
      <c r="A10" s="22" t="s">
        <v>69</v>
      </c>
      <c r="B10" s="23">
        <v>44123</v>
      </c>
      <c r="C10" s="24">
        <f t="shared" ca="1" si="0"/>
        <v>754</v>
      </c>
      <c r="D10" s="25">
        <v>5264.87</v>
      </c>
      <c r="E10" s="22" t="s">
        <v>82</v>
      </c>
      <c r="F10" s="25">
        <f t="shared" ca="1" si="1"/>
        <v>6054.6004999999996</v>
      </c>
    </row>
    <row r="11" spans="1:6" x14ac:dyDescent="0.25">
      <c r="A11" s="22" t="s">
        <v>70</v>
      </c>
      <c r="B11" s="23">
        <v>44057</v>
      </c>
      <c r="C11" s="24">
        <f t="shared" ca="1" si="0"/>
        <v>820</v>
      </c>
      <c r="D11" s="25">
        <v>601.01</v>
      </c>
      <c r="E11" s="22" t="s">
        <v>82</v>
      </c>
      <c r="F11" s="25">
        <f t="shared" ca="1" si="1"/>
        <v>691.16149999999993</v>
      </c>
    </row>
    <row r="12" spans="1:6" x14ac:dyDescent="0.25">
      <c r="A12" s="22" t="s">
        <v>71</v>
      </c>
      <c r="B12" s="23">
        <v>44159</v>
      </c>
      <c r="C12" s="24">
        <f t="shared" ca="1" si="0"/>
        <v>718</v>
      </c>
      <c r="D12" s="25">
        <v>336.57</v>
      </c>
      <c r="E12" s="22" t="s">
        <v>82</v>
      </c>
      <c r="F12" s="25">
        <f t="shared" ca="1" si="1"/>
        <v>387.05549999999994</v>
      </c>
    </row>
    <row r="13" spans="1:6" x14ac:dyDescent="0.25">
      <c r="A13" s="22" t="s">
        <v>72</v>
      </c>
      <c r="B13" s="23">
        <v>44157</v>
      </c>
      <c r="C13" s="24">
        <f t="shared" ca="1" si="0"/>
        <v>720</v>
      </c>
      <c r="D13" s="25">
        <v>405.94</v>
      </c>
      <c r="E13" s="22" t="s">
        <v>81</v>
      </c>
      <c r="F13" s="25">
        <f t="shared" ca="1" si="1"/>
        <v>466.83099999999996</v>
      </c>
    </row>
    <row r="14" spans="1:6" x14ac:dyDescent="0.25">
      <c r="A14" s="22" t="s">
        <v>73</v>
      </c>
      <c r="B14" s="23">
        <v>44059</v>
      </c>
      <c r="C14" s="24">
        <f t="shared" ca="1" si="0"/>
        <v>818</v>
      </c>
      <c r="D14" s="25">
        <v>140.97</v>
      </c>
      <c r="E14" s="22" t="s">
        <v>82</v>
      </c>
      <c r="F14" s="25">
        <f t="shared" ca="1" si="1"/>
        <v>162.1155</v>
      </c>
    </row>
    <row r="15" spans="1:6" x14ac:dyDescent="0.25">
      <c r="A15" s="22" t="s">
        <v>74</v>
      </c>
      <c r="B15" s="23">
        <v>44025</v>
      </c>
      <c r="C15" s="24">
        <f t="shared" ca="1" si="0"/>
        <v>852</v>
      </c>
      <c r="D15" s="25">
        <v>2745.27</v>
      </c>
      <c r="E15" s="22" t="s">
        <v>82</v>
      </c>
      <c r="F15" s="25">
        <f t="shared" ca="1" si="1"/>
        <v>3157.0604999999996</v>
      </c>
    </row>
    <row r="16" spans="1:6" x14ac:dyDescent="0.25">
      <c r="A16" s="22" t="s">
        <v>75</v>
      </c>
      <c r="B16" s="23">
        <v>44150</v>
      </c>
      <c r="C16" s="24">
        <f t="shared" ca="1" si="0"/>
        <v>727</v>
      </c>
      <c r="D16" s="25">
        <v>1469.21</v>
      </c>
      <c r="E16" s="22" t="s">
        <v>82</v>
      </c>
      <c r="F16" s="25">
        <f t="shared" ca="1" si="1"/>
        <v>1689.5915</v>
      </c>
    </row>
    <row r="17" spans="1:6" x14ac:dyDescent="0.25">
      <c r="A17" s="22" t="s">
        <v>76</v>
      </c>
      <c r="B17" s="23">
        <v>44143</v>
      </c>
      <c r="C17" s="24">
        <f t="shared" ca="1" si="0"/>
        <v>734</v>
      </c>
      <c r="D17" s="25">
        <v>390.66</v>
      </c>
      <c r="E17" s="22" t="s">
        <v>82</v>
      </c>
      <c r="F17" s="25">
        <f t="shared" ca="1" si="1"/>
        <v>449.25900000000001</v>
      </c>
    </row>
    <row r="18" spans="1:6" x14ac:dyDescent="0.25">
      <c r="A18" s="22" t="s">
        <v>77</v>
      </c>
      <c r="B18" s="23">
        <v>44092</v>
      </c>
      <c r="C18" s="24">
        <f t="shared" ca="1" si="0"/>
        <v>785</v>
      </c>
      <c r="D18" s="25">
        <v>745.25</v>
      </c>
      <c r="E18" s="22" t="s">
        <v>82</v>
      </c>
      <c r="F18" s="25">
        <f t="shared" ca="1" si="1"/>
        <v>857.03749999999991</v>
      </c>
    </row>
    <row r="19" spans="1:6" x14ac:dyDescent="0.25">
      <c r="A19" s="22" t="s">
        <v>78</v>
      </c>
      <c r="B19" s="23">
        <v>44026</v>
      </c>
      <c r="C19" s="24">
        <f t="shared" ca="1" si="0"/>
        <v>851</v>
      </c>
      <c r="D19" s="25">
        <v>274.06</v>
      </c>
      <c r="E19" s="22" t="s">
        <v>82</v>
      </c>
      <c r="F19" s="25">
        <f t="shared" ca="1" si="1"/>
        <v>315.16899999999998</v>
      </c>
    </row>
    <row r="20" spans="1:6" x14ac:dyDescent="0.25">
      <c r="A20" s="22" t="s">
        <v>79</v>
      </c>
      <c r="B20" s="23">
        <v>44125</v>
      </c>
      <c r="C20" s="24">
        <f t="shared" ca="1" si="0"/>
        <v>752</v>
      </c>
      <c r="D20" s="25">
        <v>72.12</v>
      </c>
      <c r="E20" s="22" t="s">
        <v>82</v>
      </c>
      <c r="F20" s="25">
        <f t="shared" ca="1" si="1"/>
        <v>82.938000000000002</v>
      </c>
    </row>
    <row r="21" spans="1:6" x14ac:dyDescent="0.25">
      <c r="A21" s="22" t="s">
        <v>80</v>
      </c>
      <c r="B21" s="23">
        <v>44106</v>
      </c>
      <c r="C21" s="24">
        <f t="shared" ca="1" si="0"/>
        <v>771</v>
      </c>
      <c r="D21" s="25">
        <v>390.66</v>
      </c>
      <c r="E21" s="22" t="s">
        <v>82</v>
      </c>
      <c r="F21" s="25">
        <f t="shared" ca="1" si="1"/>
        <v>449.25900000000001</v>
      </c>
    </row>
    <row r="23" spans="1:6" x14ac:dyDescent="0.25">
      <c r="B23" s="26"/>
    </row>
  </sheetData>
  <sheetProtection sheet="1" objects="1" scenarios="1" selectLockedCells="1" selectUnlockedCells="1"/>
  <mergeCells count="1">
    <mergeCell ref="A1:F1"/>
  </mergeCells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4269-FA12-41EC-8D0E-9A5B087961B9}">
  <dimension ref="A2:C21"/>
  <sheetViews>
    <sheetView showGridLines="0" workbookViewId="0"/>
  </sheetViews>
  <sheetFormatPr defaultColWidth="11.42578125" defaultRowHeight="12.75" x14ac:dyDescent="0.2"/>
  <cols>
    <col min="1" max="1" width="25.42578125" style="15" customWidth="1"/>
    <col min="2" max="2" width="11" style="15" customWidth="1"/>
    <col min="3" max="3" width="16.7109375" style="15" customWidth="1"/>
    <col min="4" max="16384" width="11.42578125" style="15"/>
  </cols>
  <sheetData>
    <row r="2" spans="1:3" x14ac:dyDescent="0.2">
      <c r="A2" s="15" t="s">
        <v>18</v>
      </c>
      <c r="B2" s="15" t="s">
        <v>19</v>
      </c>
      <c r="C2" s="16">
        <v>360.61</v>
      </c>
    </row>
    <row r="4" spans="1:3" x14ac:dyDescent="0.2">
      <c r="A4" s="15" t="s">
        <v>20</v>
      </c>
      <c r="B4" s="15" t="s">
        <v>21</v>
      </c>
      <c r="C4" s="15" t="s">
        <v>22</v>
      </c>
    </row>
    <row r="5" spans="1:3" ht="20.25" customHeight="1" x14ac:dyDescent="0.2">
      <c r="A5" s="15" t="s">
        <v>23</v>
      </c>
      <c r="B5" s="17">
        <v>20.43</v>
      </c>
      <c r="C5" s="16">
        <f>B5+C2</f>
        <v>381.04</v>
      </c>
    </row>
    <row r="6" spans="1:3" x14ac:dyDescent="0.2">
      <c r="A6" s="15" t="s">
        <v>24</v>
      </c>
      <c r="B6" s="17">
        <v>104.68</v>
      </c>
      <c r="C6" s="16">
        <f>C5-B6</f>
        <v>276.36</v>
      </c>
    </row>
    <row r="7" spans="1:3" x14ac:dyDescent="0.2">
      <c r="A7" s="15" t="s">
        <v>25</v>
      </c>
      <c r="B7" s="17">
        <v>13.22</v>
      </c>
      <c r="C7" s="16">
        <f t="shared" ref="C7:C21" si="0">C6-B7</f>
        <v>263.14</v>
      </c>
    </row>
    <row r="8" spans="1:3" x14ac:dyDescent="0.2">
      <c r="A8" s="15" t="s">
        <v>26</v>
      </c>
      <c r="B8" s="17">
        <v>14.06</v>
      </c>
      <c r="C8" s="16">
        <f t="shared" si="0"/>
        <v>249.07999999999998</v>
      </c>
    </row>
    <row r="9" spans="1:3" x14ac:dyDescent="0.2">
      <c r="A9" s="15" t="s">
        <v>27</v>
      </c>
      <c r="B9" s="17">
        <v>15.14</v>
      </c>
      <c r="C9" s="16">
        <f t="shared" si="0"/>
        <v>233.94</v>
      </c>
    </row>
    <row r="10" spans="1:3" x14ac:dyDescent="0.2">
      <c r="A10" s="15" t="s">
        <v>28</v>
      </c>
      <c r="B10" s="17">
        <v>52.28</v>
      </c>
      <c r="C10" s="16">
        <f t="shared" si="0"/>
        <v>181.66</v>
      </c>
    </row>
    <row r="11" spans="1:3" x14ac:dyDescent="0.2">
      <c r="A11" s="15" t="s">
        <v>29</v>
      </c>
      <c r="B11" s="17">
        <v>14.72</v>
      </c>
      <c r="C11" s="16">
        <f t="shared" si="0"/>
        <v>166.94</v>
      </c>
    </row>
    <row r="12" spans="1:3" x14ac:dyDescent="0.2">
      <c r="A12" s="15" t="s">
        <v>30</v>
      </c>
      <c r="B12" s="17">
        <v>23.44</v>
      </c>
      <c r="C12" s="16">
        <f t="shared" si="0"/>
        <v>143.5</v>
      </c>
    </row>
    <row r="13" spans="1:3" x14ac:dyDescent="0.2">
      <c r="A13" s="15" t="s">
        <v>31</v>
      </c>
      <c r="B13" s="17">
        <v>15.63</v>
      </c>
      <c r="C13" s="16">
        <f t="shared" si="0"/>
        <v>127.87</v>
      </c>
    </row>
    <row r="14" spans="1:3" x14ac:dyDescent="0.2">
      <c r="A14" s="15" t="s">
        <v>32</v>
      </c>
      <c r="B14" s="17">
        <v>12.25</v>
      </c>
      <c r="C14" s="16">
        <f t="shared" si="0"/>
        <v>115.62</v>
      </c>
    </row>
    <row r="15" spans="1:3" x14ac:dyDescent="0.2">
      <c r="A15" s="15" t="s">
        <v>33</v>
      </c>
      <c r="B15" s="17">
        <v>12.68</v>
      </c>
      <c r="C15" s="16">
        <f t="shared" si="0"/>
        <v>102.94</v>
      </c>
    </row>
    <row r="16" spans="1:3" x14ac:dyDescent="0.2">
      <c r="A16" s="15" t="s">
        <v>34</v>
      </c>
      <c r="B16" s="17">
        <v>12.05</v>
      </c>
      <c r="C16" s="16">
        <f t="shared" si="0"/>
        <v>90.89</v>
      </c>
    </row>
    <row r="17" spans="1:3" x14ac:dyDescent="0.2">
      <c r="A17" s="15" t="s">
        <v>35</v>
      </c>
      <c r="B17" s="17">
        <v>12.41</v>
      </c>
      <c r="C17" s="16">
        <f t="shared" si="0"/>
        <v>78.48</v>
      </c>
    </row>
    <row r="18" spans="1:3" x14ac:dyDescent="0.2">
      <c r="A18" s="15" t="s">
        <v>36</v>
      </c>
      <c r="B18" s="17">
        <v>20.43</v>
      </c>
      <c r="C18" s="16">
        <f t="shared" si="0"/>
        <v>58.050000000000004</v>
      </c>
    </row>
    <row r="19" spans="1:3" x14ac:dyDescent="0.2">
      <c r="A19" s="15" t="s">
        <v>37</v>
      </c>
      <c r="B19" s="17">
        <v>13.76</v>
      </c>
      <c r="C19" s="16">
        <f t="shared" si="0"/>
        <v>44.290000000000006</v>
      </c>
    </row>
    <row r="20" spans="1:3" x14ac:dyDescent="0.2">
      <c r="A20" s="15" t="s">
        <v>38</v>
      </c>
      <c r="B20" s="17">
        <v>20.73</v>
      </c>
      <c r="C20" s="16">
        <f t="shared" si="0"/>
        <v>23.560000000000006</v>
      </c>
    </row>
    <row r="21" spans="1:3" x14ac:dyDescent="0.2">
      <c r="A21" s="15" t="s">
        <v>39</v>
      </c>
      <c r="B21" s="17">
        <v>13.82</v>
      </c>
      <c r="C21" s="16">
        <f t="shared" si="0"/>
        <v>9.7400000000000055</v>
      </c>
    </row>
  </sheetData>
  <pageMargins left="0.75" right="0.75" top="1" bottom="1" header="0" footer="0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pressupost</vt:lpstr>
      <vt:lpstr>pressupost (2)</vt:lpstr>
      <vt:lpstr>taxis</vt:lpstr>
      <vt:lpstr>taxis (2)</vt:lpstr>
      <vt:lpstr>factures pendents</vt:lpstr>
      <vt:lpstr>factures pendents (2)</vt:lpstr>
      <vt:lpstr>llibreria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papa</cp:lastModifiedBy>
  <dcterms:created xsi:type="dcterms:W3CDTF">2022-10-14T11:32:39Z</dcterms:created>
  <dcterms:modified xsi:type="dcterms:W3CDTF">2022-11-12T14:45:53Z</dcterms:modified>
</cp:coreProperties>
</file>