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8F0A01C6-7A85-40D6-917B-DD3C5E7F0056}" xr6:coauthVersionLast="47" xr6:coauthVersionMax="47" xr10:uidLastSave="{00000000-0000-0000-0000-000000000000}"/>
  <bookViews>
    <workbookView xWindow="-120" yWindow="-120" windowWidth="29040" windowHeight="15720" xr2:uid="{C18369D0-E971-437B-9D1B-4F4A887F1F7D}"/>
  </bookViews>
  <sheets>
    <sheet name="Preus" sheetId="2" r:id="rId1"/>
    <sheet name="Descomptes" sheetId="7" r:id="rId2"/>
    <sheet name="Descomptes (2)" sheetId="10" r:id="rId3"/>
    <sheet name="Bàsquet" sheetId="3" r:id="rId4"/>
    <sheet name="Bàsquet (2)" sheetId="11" r:id="rId5"/>
    <sheet name="NIF" sheetId="4" r:id="rId6"/>
    <sheet name="NIF (2)" sheetId="12" r:id="rId7"/>
    <sheet name="Cognoms i Nom" sheetId="5" r:id="rId8"/>
    <sheet name="Cognoms i Nom (2)" sheetId="13" r:id="rId9"/>
    <sheet name="Pijama" sheetId="6" r:id="rId10"/>
    <sheet name="Pijama (2)" sheetId="14" r:id="rId11"/>
    <sheet name="Dígits de control i IBAN" sheetId="8" r:id="rId12"/>
    <sheet name="llauna" sheetId="9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2" l="1"/>
  <c r="F13" i="2"/>
  <c r="F12" i="2"/>
  <c r="F11" i="2"/>
  <c r="F7" i="2"/>
  <c r="F6" i="2"/>
  <c r="F5" i="2"/>
  <c r="F4" i="2"/>
  <c r="B3" i="13" l="1"/>
  <c r="C3" i="13"/>
  <c r="D3" i="13"/>
  <c r="B4" i="13"/>
  <c r="C4" i="13"/>
  <c r="D4" i="13"/>
  <c r="B5" i="13"/>
  <c r="C5" i="13"/>
  <c r="D5" i="13"/>
  <c r="B6" i="13"/>
  <c r="C6" i="13"/>
  <c r="D6" i="13"/>
  <c r="B7" i="13"/>
  <c r="C7" i="13"/>
  <c r="D7" i="13"/>
  <c r="B8" i="13"/>
  <c r="C8" i="13"/>
  <c r="D8" i="13"/>
  <c r="B9" i="13"/>
  <c r="C9" i="13"/>
  <c r="D9" i="13"/>
  <c r="B10" i="13"/>
  <c r="C10" i="13"/>
  <c r="D10" i="13"/>
  <c r="B11" i="13"/>
  <c r="C11" i="13"/>
  <c r="D11" i="13"/>
  <c r="B12" i="13"/>
  <c r="C12" i="13"/>
  <c r="D12" i="13"/>
  <c r="B13" i="13"/>
  <c r="C13" i="13"/>
  <c r="D13" i="13"/>
  <c r="B14" i="13"/>
  <c r="C14" i="13"/>
  <c r="D14" i="13"/>
  <c r="B15" i="13"/>
  <c r="C15" i="13"/>
  <c r="D15" i="13"/>
  <c r="B16" i="13"/>
  <c r="C16" i="13"/>
  <c r="D16" i="13"/>
  <c r="B17" i="13"/>
  <c r="C17" i="13"/>
  <c r="D17" i="13"/>
  <c r="B18" i="13"/>
  <c r="C18" i="13"/>
  <c r="D18" i="13"/>
  <c r="B19" i="13"/>
  <c r="C19" i="13"/>
  <c r="D19" i="13"/>
  <c r="B20" i="13"/>
  <c r="C20" i="13"/>
  <c r="D20" i="13"/>
  <c r="B21" i="13"/>
  <c r="C21" i="13"/>
  <c r="D21" i="13"/>
  <c r="B22" i="13"/>
  <c r="C22" i="13"/>
  <c r="D22" i="13"/>
  <c r="B23" i="13"/>
  <c r="C23" i="13"/>
  <c r="D23" i="13"/>
  <c r="B24" i="13"/>
  <c r="C24" i="13"/>
  <c r="D24" i="13"/>
  <c r="B25" i="13"/>
  <c r="C25" i="13"/>
  <c r="D25" i="13"/>
  <c r="B26" i="13"/>
  <c r="C26" i="13"/>
  <c r="D26" i="13"/>
  <c r="B27" i="13"/>
  <c r="C27" i="13"/>
  <c r="D27" i="13"/>
  <c r="B28" i="13"/>
  <c r="C28" i="13"/>
  <c r="D28" i="13"/>
  <c r="B29" i="13"/>
  <c r="C29" i="13"/>
  <c r="D29" i="13"/>
  <c r="B30" i="13"/>
  <c r="C30" i="13"/>
  <c r="D30" i="13"/>
  <c r="B31" i="13"/>
  <c r="C31" i="13"/>
  <c r="D31" i="13"/>
  <c r="B32" i="13"/>
  <c r="C32" i="13"/>
  <c r="D32" i="13"/>
  <c r="B33" i="13"/>
  <c r="C33" i="13"/>
  <c r="D33" i="13"/>
  <c r="B34" i="13"/>
  <c r="C34" i="13"/>
  <c r="D34" i="13"/>
  <c r="B35" i="13"/>
  <c r="C35" i="13"/>
  <c r="D35" i="13"/>
  <c r="B36" i="13"/>
  <c r="C36" i="13"/>
  <c r="D36" i="13"/>
  <c r="B37" i="13"/>
  <c r="C37" i="13"/>
  <c r="D37" i="13"/>
  <c r="B38" i="13"/>
  <c r="C38" i="13"/>
  <c r="D38" i="13"/>
  <c r="B39" i="13"/>
  <c r="C39" i="13"/>
  <c r="D39" i="13"/>
  <c r="B40" i="13"/>
  <c r="C40" i="13"/>
  <c r="D40" i="13"/>
  <c r="B41" i="13"/>
  <c r="C41" i="13"/>
  <c r="D41" i="13"/>
  <c r="B42" i="13"/>
  <c r="C42" i="13"/>
  <c r="D42" i="13"/>
  <c r="B43" i="13"/>
  <c r="C43" i="13"/>
  <c r="D43" i="13"/>
  <c r="B44" i="13"/>
  <c r="C44" i="13"/>
  <c r="D44" i="13"/>
  <c r="B45" i="13"/>
  <c r="C45" i="13"/>
  <c r="D45" i="13"/>
  <c r="B46" i="13"/>
  <c r="C46" i="13"/>
  <c r="D46" i="13"/>
  <c r="B47" i="13"/>
  <c r="C47" i="13"/>
  <c r="D47" i="13"/>
  <c r="B48" i="13"/>
  <c r="C48" i="13"/>
  <c r="D48" i="13"/>
  <c r="B49" i="13"/>
  <c r="C49" i="13"/>
  <c r="D49" i="13"/>
  <c r="B50" i="13"/>
  <c r="C50" i="13"/>
  <c r="D50" i="13"/>
  <c r="B51" i="13"/>
  <c r="C51" i="13"/>
  <c r="D51" i="13"/>
  <c r="B52" i="13"/>
  <c r="C52" i="13"/>
  <c r="D52" i="13"/>
  <c r="B53" i="13"/>
  <c r="C53" i="13"/>
  <c r="D53" i="13"/>
  <c r="B54" i="13"/>
  <c r="C54" i="13"/>
  <c r="D54" i="13"/>
  <c r="B55" i="13"/>
  <c r="C55" i="13"/>
  <c r="D55" i="13"/>
  <c r="B56" i="13"/>
  <c r="C56" i="13"/>
  <c r="D56" i="13"/>
  <c r="B57" i="13"/>
  <c r="C57" i="13"/>
  <c r="D57" i="13"/>
  <c r="B58" i="13"/>
  <c r="C58" i="13"/>
  <c r="D58" i="13"/>
  <c r="B59" i="13"/>
  <c r="C59" i="13"/>
  <c r="D59" i="13"/>
  <c r="B60" i="13"/>
  <c r="C60" i="13"/>
  <c r="D60" i="13"/>
  <c r="B61" i="13"/>
  <c r="C61" i="13"/>
  <c r="D61" i="13"/>
  <c r="B62" i="13"/>
  <c r="C62" i="13"/>
  <c r="D62" i="13"/>
  <c r="B63" i="13"/>
  <c r="C63" i="13"/>
  <c r="D63" i="13"/>
  <c r="B64" i="13"/>
  <c r="C64" i="13"/>
  <c r="D64" i="13"/>
  <c r="B65" i="13"/>
  <c r="C65" i="13"/>
  <c r="D65" i="13"/>
  <c r="B66" i="13"/>
  <c r="C66" i="13"/>
  <c r="D66" i="13"/>
  <c r="B67" i="13"/>
  <c r="C67" i="13"/>
  <c r="D67" i="13"/>
  <c r="B68" i="13"/>
  <c r="C68" i="13"/>
  <c r="D68" i="13"/>
  <c r="B69" i="13"/>
  <c r="C69" i="13"/>
  <c r="D69" i="13"/>
  <c r="B70" i="13"/>
  <c r="C70" i="13"/>
  <c r="D70" i="13"/>
  <c r="B71" i="13"/>
  <c r="C71" i="13"/>
  <c r="D71" i="13"/>
  <c r="B72" i="13"/>
  <c r="C72" i="13"/>
  <c r="D72" i="13"/>
  <c r="B73" i="13"/>
  <c r="C73" i="13"/>
  <c r="D73" i="13"/>
  <c r="B74" i="13"/>
  <c r="C74" i="13"/>
  <c r="D74" i="13"/>
  <c r="B75" i="13"/>
  <c r="C75" i="13"/>
  <c r="D75" i="13"/>
  <c r="D2" i="13"/>
  <c r="C2" i="13"/>
  <c r="B2" i="13"/>
  <c r="C5" i="12"/>
  <c r="D6" i="11"/>
  <c r="D7" i="11"/>
  <c r="D8" i="11"/>
  <c r="D9" i="11"/>
  <c r="D10" i="11"/>
  <c r="D11" i="11"/>
  <c r="D12" i="11"/>
  <c r="D13" i="11"/>
  <c r="D14" i="11"/>
  <c r="D15" i="11"/>
  <c r="D16" i="11"/>
  <c r="D17" i="11"/>
  <c r="D5" i="11"/>
  <c r="E4" i="10"/>
  <c r="E5" i="10"/>
  <c r="E6" i="10"/>
  <c r="E7" i="10"/>
  <c r="E8" i="10"/>
  <c r="E9" i="10"/>
  <c r="E3" i="10"/>
  <c r="D4" i="10"/>
  <c r="D5" i="10"/>
  <c r="D6" i="10"/>
  <c r="D7" i="10"/>
  <c r="D8" i="10"/>
  <c r="D9" i="10"/>
  <c r="D3" i="10"/>
  <c r="D3" i="8"/>
  <c r="B6" i="8" s="1"/>
</calcChain>
</file>

<file path=xl/sharedStrings.xml><?xml version="1.0" encoding="utf-8"?>
<sst xmlns="http://schemas.openxmlformats.org/spreadsheetml/2006/main" count="270" uniqueCount="131">
  <si>
    <t>Nom</t>
  </si>
  <si>
    <t>Preu curs</t>
  </si>
  <si>
    <t>Altre curs?</t>
  </si>
  <si>
    <t>Família nombrosa?</t>
  </si>
  <si>
    <t>Total</t>
  </si>
  <si>
    <t>Maria</t>
  </si>
  <si>
    <t>Si</t>
  </si>
  <si>
    <t>No</t>
  </si>
  <si>
    <t>Noemí</t>
  </si>
  <si>
    <t>Carles</t>
  </si>
  <si>
    <t>Jordi</t>
  </si>
  <si>
    <t>Bàsquet</t>
  </si>
  <si>
    <t>Barça</t>
  </si>
  <si>
    <t>Oponent</t>
  </si>
  <si>
    <t>Punts
Barça</t>
  </si>
  <si>
    <t>Victòria</t>
  </si>
  <si>
    <t>Empat</t>
  </si>
  <si>
    <t>Derrota</t>
  </si>
  <si>
    <t>TRWAGMYFPDXBNJZSQVHLCKE</t>
  </si>
  <si>
    <t>DNI</t>
  </si>
  <si>
    <t>Lletra</t>
  </si>
  <si>
    <t>COGNOMS, NOM</t>
  </si>
  <si>
    <t>COGNOM 1</t>
  </si>
  <si>
    <t>COGNOM 2</t>
  </si>
  <si>
    <t>NOM</t>
  </si>
  <si>
    <t>VALLS GALINDO, LAURA</t>
  </si>
  <si>
    <t>LUCENA PONS, RAMON</t>
  </si>
  <si>
    <t>SANTIS MIGUELENA, CARLES</t>
  </si>
  <si>
    <t>CASTANY CODINA, RAFAELA</t>
  </si>
  <si>
    <t>CATALAN MANERO, FRANCISCO</t>
  </si>
  <si>
    <t>FERNANDEZ CLARES, RAFAEL</t>
  </si>
  <si>
    <t>FISAS GUILLAMON, AURORA</t>
  </si>
  <si>
    <t>FRANC GOMEZ, VICTORIA</t>
  </si>
  <si>
    <t>HUESO ALEGRIA, ANA</t>
  </si>
  <si>
    <t>LACALLE LOPEZ, MARIA</t>
  </si>
  <si>
    <t>ROURE HUGUET, RAMON</t>
  </si>
  <si>
    <t>CASTELL MUNÉ, CARMEN</t>
  </si>
  <si>
    <t>HERNANDEZ MICHEL, JOSEP M.</t>
  </si>
  <si>
    <t>MIRET OLIVA, ANTONI</t>
  </si>
  <si>
    <t>PUIGDOLLERS MONTES, NURIA</t>
  </si>
  <si>
    <t>ZAFRA ARLA, LAURA</t>
  </si>
  <si>
    <t>COMES GOMEZ, ROSA</t>
  </si>
  <si>
    <t>FABREGAT RIVERA, CARMELO</t>
  </si>
  <si>
    <t>FALCONERO CODINA, FERNANDO</t>
  </si>
  <si>
    <t>QUESADA SANCHEZ, JULI</t>
  </si>
  <si>
    <t>VELAZQUEZ ESTRADE, LEONOR</t>
  </si>
  <si>
    <t>ACEBEDO RUBIO, M TERESA</t>
  </si>
  <si>
    <t>BOLEDA BLANCH, M TURA</t>
  </si>
  <si>
    <t>ENCARNACION GASTON, JOSE MARIA</t>
  </si>
  <si>
    <t>ESCOFET GALLARDO, MIGUEL</t>
  </si>
  <si>
    <t>GOMEZ ATSUARA, CARLES</t>
  </si>
  <si>
    <t>LAHOZ ESTRADA, CARMEN</t>
  </si>
  <si>
    <t>LUCAS ROSELL, JOSEP M</t>
  </si>
  <si>
    <t>MORALES DIAZ, ANTONI</t>
  </si>
  <si>
    <t>MORÉ VALLEJOS, EDUARD</t>
  </si>
  <si>
    <t>VIDAL LOZANO, ANDRES</t>
  </si>
  <si>
    <t>CASELLES SABATER, CARLES</t>
  </si>
  <si>
    <t>LAGUNILLA GUTIERREZ, J. ANTON</t>
  </si>
  <si>
    <t>PONS DIAZ, ANTONI</t>
  </si>
  <si>
    <t>RIVERA QUINTANA, JUAN A.</t>
  </si>
  <si>
    <t>ROMAGOSA ALVAREZ, LINO</t>
  </si>
  <si>
    <t>ROS SOLAS, CARLES</t>
  </si>
  <si>
    <t>SALINES LOZANO, RAFAEL</t>
  </si>
  <si>
    <t>SANTS LOZANO, JOAN</t>
  </si>
  <si>
    <t>SARQUELLA LORITE, ADOLFO</t>
  </si>
  <si>
    <t>SOLE CASTELLS, JOAQUIN</t>
  </si>
  <si>
    <t>VALALTA BURLO, JUAN M</t>
  </si>
  <si>
    <t>FARRERES LOPEZ, MIQUEL</t>
  </si>
  <si>
    <t>HUERTAS PASCUAL, JOSE MARIA</t>
  </si>
  <si>
    <t>VIDAL CASTILLO, ANNA</t>
  </si>
  <si>
    <t>VILA CASTILLO, JOANA</t>
  </si>
  <si>
    <t>MU/OZ COLL, ENRIC</t>
  </si>
  <si>
    <t>NAVARRO GAVARRO, ARTUR</t>
  </si>
  <si>
    <t>RAMIREZ NIETO, JUST</t>
  </si>
  <si>
    <t>RIPOLLES CASANUEVA, MANUEL</t>
  </si>
  <si>
    <t>ALSINA GALVAN, ROSA</t>
  </si>
  <si>
    <t>ANGELES CERDA, M ROSA</t>
  </si>
  <si>
    <t>CASES BERNUY, FRANCISCA</t>
  </si>
  <si>
    <t>RAMS SANTOS, CAYETANO</t>
  </si>
  <si>
    <t>CRUZ TRILLO, M DOLORES</t>
  </si>
  <si>
    <t>DOMINGUEZ LATASA, ANGEL</t>
  </si>
  <si>
    <t>SANCHO ROMERO, EDUARDO</t>
  </si>
  <si>
    <t>UBACH HERNANDEZ, JOSEP</t>
  </si>
  <si>
    <t>BLASI CAMPOY, ANA M</t>
  </si>
  <si>
    <t>ESTEBAN FERRERES, JUAN</t>
  </si>
  <si>
    <t>OBIOLS DOMINGO, TERESA</t>
  </si>
  <si>
    <t>ADELL ROMERO, ANA MARIA</t>
  </si>
  <si>
    <t>ANDREU FIGUEIRAS, M PILAR</t>
  </si>
  <si>
    <t>REYES DEL CAMPO, ANTONIO</t>
  </si>
  <si>
    <t>AMETLLO GALI, JESUS</t>
  </si>
  <si>
    <t>GIRO CASALS, FERMI</t>
  </si>
  <si>
    <t>ORTEGA FARGAS, JOAN</t>
  </si>
  <si>
    <t>CLAVERO GALINDO, ANGEL</t>
  </si>
  <si>
    <t>DUAT GINES, JUAN</t>
  </si>
  <si>
    <t>MARTIN MORENO, JAUME</t>
  </si>
  <si>
    <t>GOYA SANCHEZ, JULIÀ</t>
  </si>
  <si>
    <t>MAS FARRE, DANIEL</t>
  </si>
  <si>
    <t>PÉREZ LAFUENTE, JORDI</t>
  </si>
  <si>
    <t>PLA CARRERA, CARME</t>
  </si>
  <si>
    <t>CLIENT</t>
  </si>
  <si>
    <t>COMPRES</t>
  </si>
  <si>
    <t>DESCOMPTE</t>
  </si>
  <si>
    <t>A FACTURAR</t>
  </si>
  <si>
    <t>Juan López</t>
  </si>
  <si>
    <t>Pedro Pérez</t>
  </si>
  <si>
    <t>Carlos Suárez</t>
  </si>
  <si>
    <t>Federico Ruíz</t>
  </si>
  <si>
    <t>Eusebio Martínez</t>
  </si>
  <si>
    <t>Rafael Rodríguez</t>
  </si>
  <si>
    <t>Ramón Sánchez</t>
  </si>
  <si>
    <t>Entitat</t>
  </si>
  <si>
    <t>Oficina</t>
  </si>
  <si>
    <t>DC</t>
  </si>
  <si>
    <t>Compte</t>
  </si>
  <si>
    <t>0154</t>
  </si>
  <si>
    <t>IBAN</t>
  </si>
  <si>
    <t>Llauna cilíndrica</t>
  </si>
  <si>
    <t>Diàmetre</t>
  </si>
  <si>
    <t>Alçada</t>
  </si>
  <si>
    <t>Radi</t>
  </si>
  <si>
    <t>Radi = Diàmetre / 2</t>
  </si>
  <si>
    <t>Àrea base</t>
  </si>
  <si>
    <t>Àrea de la base = PI * Radi * Radi</t>
  </si>
  <si>
    <t>Àrea lateral</t>
  </si>
  <si>
    <t>Àrea lateral = 2 * PI * Radi * Alçada</t>
  </si>
  <si>
    <t>Àrea total</t>
  </si>
  <si>
    <t>Àrea total = 2 * Àrea de la base + Àrea lateral</t>
  </si>
  <si>
    <t>Volum</t>
  </si>
  <si>
    <t>Volum = Àrea de la base * Alçada</t>
  </si>
  <si>
    <t>=SI(I(D18="Si";E18="Si");C18*90%;C18)</t>
  </si>
  <si>
    <t>=SI(O(D11="Si";E11="Si");C11*90%;C11)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</si>
</sst>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Pts&quot;_-;\-* #,##0\ &quot;Pts&quot;_-;_-* &quot;-&quot;\ &quot;Pts&quot;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4" fillId="0" borderId="0" applyFont="0" applyFill="0" applyBorder="0" applyAlignment="0" applyProtection="0"/>
    <xf numFmtId="0" fontId="5" fillId="0" borderId="0"/>
    <xf numFmtId="165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/>
    <xf numFmtId="0" fontId="2" fillId="0" borderId="2" xfId="1" applyFont="1" applyBorder="1"/>
    <xf numFmtId="0" fontId="2" fillId="0" borderId="2" xfId="1" applyFont="1" applyBorder="1" applyAlignment="1">
      <alignment horizontal="center"/>
    </xf>
    <xf numFmtId="0" fontId="2" fillId="0" borderId="0" xfId="1" quotePrefix="1" applyFont="1"/>
    <xf numFmtId="0" fontId="2" fillId="0" borderId="3" xfId="1" applyFont="1" applyBorder="1"/>
    <xf numFmtId="0" fontId="2" fillId="0" borderId="3" xfId="1" applyFont="1" applyBorder="1" applyAlignment="1">
      <alignment horizontal="center"/>
    </xf>
    <xf numFmtId="0" fontId="1" fillId="0" borderId="0" xfId="1"/>
    <xf numFmtId="164" fontId="2" fillId="0" borderId="0" xfId="1" applyNumberFormat="1" applyFont="1"/>
    <xf numFmtId="0" fontId="7" fillId="3" borderId="3" xfId="0" applyFont="1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3" xfId="0" quotePrefix="1" applyNumberForma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0" xfId="0" applyFont="1"/>
    <xf numFmtId="0" fontId="2" fillId="4" borderId="0" xfId="1" applyFont="1" applyFill="1"/>
    <xf numFmtId="165" fontId="2" fillId="4" borderId="0" xfId="4" applyFont="1" applyFill="1"/>
    <xf numFmtId="0" fontId="10" fillId="2" borderId="7" xfId="3" applyFont="1" applyFill="1" applyBorder="1" applyAlignment="1">
      <alignment horizontal="left"/>
    </xf>
    <xf numFmtId="0" fontId="10" fillId="2" borderId="7" xfId="3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 wrapText="1"/>
    </xf>
    <xf numFmtId="0" fontId="2" fillId="4" borderId="3" xfId="1" applyFont="1" applyFill="1" applyBorder="1"/>
    <xf numFmtId="0" fontId="6" fillId="3" borderId="3" xfId="1" applyFont="1" applyFill="1" applyBorder="1"/>
    <xf numFmtId="0" fontId="6" fillId="3" borderId="8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0" fillId="5" borderId="3" xfId="0" applyFill="1" applyBorder="1" applyAlignment="1">
      <alignment horizontal="right"/>
    </xf>
    <xf numFmtId="0" fontId="0" fillId="0" borderId="3" xfId="0" applyBorder="1"/>
    <xf numFmtId="4" fontId="2" fillId="4" borderId="0" xfId="1" applyNumberFormat="1" applyFont="1" applyFill="1"/>
    <xf numFmtId="4" fontId="2" fillId="4" borderId="0" xfId="4" applyNumberFormat="1" applyFont="1" applyFill="1"/>
    <xf numFmtId="44" fontId="2" fillId="4" borderId="3" xfId="5" applyFont="1" applyFill="1" applyBorder="1"/>
    <xf numFmtId="44" fontId="2" fillId="0" borderId="3" xfId="5" applyFont="1" applyBorder="1"/>
    <xf numFmtId="44" fontId="2" fillId="4" borderId="2" xfId="5" applyFont="1" applyFill="1" applyBorder="1"/>
    <xf numFmtId="44" fontId="2" fillId="0" borderId="2" xfId="5" applyFont="1" applyBorder="1"/>
    <xf numFmtId="0" fontId="11" fillId="0" borderId="4" xfId="1" applyFont="1" applyBorder="1" applyAlignment="1">
      <alignment horizontal="center"/>
    </xf>
    <xf numFmtId="0" fontId="11" fillId="0" borderId="5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6">
    <cellStyle name="Moneda [0] 2" xfId="4" xr:uid="{54EEFAA1-509B-4546-A548-D8D782DDBC28}"/>
    <cellStyle name="Moneda 2" xfId="2" xr:uid="{E61EBB2A-B826-436C-ACC9-3F8F0563123C}"/>
    <cellStyle name="Moneda 2 2" xfId="5" xr:uid="{20D543AE-008A-47CB-BD88-F5AB1008D88D}"/>
    <cellStyle name="Normal" xfId="0" builtinId="0"/>
    <cellStyle name="Normal 2" xfId="1" xr:uid="{48D93D04-6CEB-436E-8625-698A0BF65ED7}"/>
    <cellStyle name="Normal_Hoja1" xfId="3" xr:uid="{59AD7888-F779-410C-B73F-66E57A0FAD1B}"/>
  </cellStyles>
  <dxfs count="2"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10</xdr:row>
      <xdr:rowOff>9525</xdr:rowOff>
    </xdr:from>
    <xdr:to>
      <xdr:col>5</xdr:col>
      <xdr:colOff>714375</xdr:colOff>
      <xdr:row>18</xdr:row>
      <xdr:rowOff>152400</xdr:rowOff>
    </xdr:to>
    <xdr:sp macro="" textlink="">
      <xdr:nvSpPr>
        <xdr:cNvPr id="2" name="Texto 1">
          <a:extLst>
            <a:ext uri="{FF2B5EF4-FFF2-40B4-BE49-F238E27FC236}">
              <a16:creationId xmlns:a16="http://schemas.microsoft.com/office/drawing/2014/main" id="{46B045F1-FC96-4AAC-A117-CFAE3DCC74E9}"/>
            </a:ext>
          </a:extLst>
        </xdr:cNvPr>
        <xdr:cNvSpPr txBox="1">
          <a:spLocks noChangeArrowheads="1"/>
        </xdr:cNvSpPr>
      </xdr:nvSpPr>
      <xdr:spPr bwMode="auto">
        <a:xfrm>
          <a:off x="304800" y="1924050"/>
          <a:ext cx="4638675" cy="1666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Crea les fórmules per calcular el descompte que hem d’aplicar</a:t>
          </a:r>
        </a:p>
        <a:p>
          <a:pPr algn="l" rtl="0">
            <a:defRPr sz="1000"/>
          </a:pPr>
          <a:endParaRPr lang="es-ES" sz="1200" b="0" i="1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Descompte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: </a:t>
          </a:r>
        </a:p>
        <a:p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Si l'import és menor que 1.000 serà el 2%</a:t>
          </a:r>
        </a:p>
        <a:p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Si l'import és major o igual que 1.000 però menor que 2.000 serà el 5%</a:t>
          </a:r>
        </a:p>
        <a:p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Si l'import és major o igual que 2.000 serà el 10%</a:t>
          </a:r>
        </a:p>
        <a:p>
          <a:pPr algn="l" rtl="0">
            <a:defRPr sz="1000"/>
          </a:pP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facturar :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Import de la compra menys descompte.</a:t>
          </a:r>
        </a:p>
      </xdr:txBody>
    </xdr:sp>
    <xdr:clientData/>
  </xdr:twoCellAnchor>
  <xdr:twoCellAnchor editAs="oneCell">
    <xdr:from>
      <xdr:col>5</xdr:col>
      <xdr:colOff>457201</xdr:colOff>
      <xdr:row>2</xdr:row>
      <xdr:rowOff>19050</xdr:rowOff>
    </xdr:from>
    <xdr:to>
      <xdr:col>13</xdr:col>
      <xdr:colOff>66495</xdr:colOff>
      <xdr:row>9</xdr:row>
      <xdr:rowOff>28575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A67C7CBD-A749-FB79-5580-9FF00AC26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86301" y="409575"/>
          <a:ext cx="5705294" cy="1343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457201</xdr:colOff>
      <xdr:row>2</xdr:row>
      <xdr:rowOff>19050</xdr:rowOff>
    </xdr:from>
    <xdr:to>
      <xdr:col>13</xdr:col>
      <xdr:colOff>66495</xdr:colOff>
      <xdr:row>9</xdr:row>
      <xdr:rowOff>28575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F437FFB8-4DDD-428B-B6BE-7D24EA870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86301" y="409575"/>
          <a:ext cx="5705294" cy="1343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57150</xdr:colOff>
      <xdr:row>1</xdr:row>
      <xdr:rowOff>47625</xdr:rowOff>
    </xdr:from>
    <xdr:to>
      <xdr:col>13</xdr:col>
      <xdr:colOff>57682</xdr:colOff>
      <xdr:row>30</xdr:row>
      <xdr:rowOff>76975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9FDA77B8-9CC6-4A9A-B30D-212B80CD7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3150" y="238125"/>
          <a:ext cx="3810532" cy="5553850"/>
        </a:xfrm>
        <a:prstGeom prst="rect">
          <a:avLst/>
        </a:prstGeom>
        <a:ln w="38100"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92098-60A8-4546-B952-FDDD26FB3724}">
  <dimension ref="B2:H21"/>
  <sheetViews>
    <sheetView tabSelected="1" workbookViewId="0">
      <selection activeCell="F18" sqref="F18"/>
    </sheetView>
  </sheetViews>
  <sheetFormatPr defaultColWidth="11.42578125" defaultRowHeight="15" x14ac:dyDescent="0.25"/>
  <cols>
    <col min="1" max="1" width="2.7109375" style="1" customWidth="1"/>
    <col min="2" max="2" width="15.28515625" style="1" customWidth="1"/>
    <col min="3" max="3" width="11.28515625" style="1" customWidth="1"/>
    <col min="4" max="4" width="14.28515625" style="1" customWidth="1"/>
    <col min="5" max="5" width="18.7109375" style="1" customWidth="1"/>
    <col min="6" max="6" width="11.7109375" style="1" customWidth="1"/>
    <col min="7" max="7" width="2.85546875" style="1" customWidth="1"/>
    <col min="8" max="8" width="35.85546875" style="1" bestFit="1" customWidth="1"/>
    <col min="9" max="16384" width="11.42578125" style="1"/>
  </cols>
  <sheetData>
    <row r="2" spans="2:8" ht="15.75" thickBot="1" x14ac:dyDescent="0.3"/>
    <row r="3" spans="2:8" ht="15.75" thickBot="1" x14ac:dyDescent="0.3">
      <c r="B3" s="24" t="s">
        <v>0</v>
      </c>
      <c r="C3" s="24" t="s">
        <v>1</v>
      </c>
      <c r="D3" s="24" t="s">
        <v>2</v>
      </c>
      <c r="E3" s="24" t="s">
        <v>3</v>
      </c>
      <c r="F3" s="24" t="s">
        <v>4</v>
      </c>
    </row>
    <row r="4" spans="2:8" x14ac:dyDescent="0.25">
      <c r="B4" s="2" t="s">
        <v>5</v>
      </c>
      <c r="C4" s="32">
        <v>195.32</v>
      </c>
      <c r="D4" s="3" t="s">
        <v>6</v>
      </c>
      <c r="E4" s="3" t="s">
        <v>7</v>
      </c>
      <c r="F4" s="32">
        <f>IF(OR(D4="Si",E4="Si"),C4*90%,C4)</f>
        <v>175.78800000000001</v>
      </c>
      <c r="H4" s="4" t="s">
        <v>130</v>
      </c>
    </row>
    <row r="5" spans="2:8" x14ac:dyDescent="0.25">
      <c r="B5" s="5" t="s">
        <v>8</v>
      </c>
      <c r="C5" s="30">
        <v>240.4</v>
      </c>
      <c r="D5" s="6" t="s">
        <v>7</v>
      </c>
      <c r="E5" s="6" t="s">
        <v>7</v>
      </c>
      <c r="F5" s="30">
        <f>IF(OR(D5="Si",E5="Si"),C5*90%,C5)</f>
        <v>240.4</v>
      </c>
      <c r="H5" s="4"/>
    </row>
    <row r="6" spans="2:8" x14ac:dyDescent="0.25">
      <c r="B6" s="5" t="s">
        <v>9</v>
      </c>
      <c r="C6" s="30">
        <v>195.32</v>
      </c>
      <c r="D6" s="6" t="s">
        <v>7</v>
      </c>
      <c r="E6" s="6" t="s">
        <v>6</v>
      </c>
      <c r="F6" s="30">
        <f>IF(OR(D6="Si",E6="Si"),C6*90%,C6)</f>
        <v>175.78800000000001</v>
      </c>
      <c r="H6" s="4"/>
    </row>
    <row r="7" spans="2:8" x14ac:dyDescent="0.25">
      <c r="B7" s="5" t="s">
        <v>10</v>
      </c>
      <c r="C7" s="30">
        <v>240.4</v>
      </c>
      <c r="D7" s="6" t="s">
        <v>6</v>
      </c>
      <c r="E7" s="6" t="s">
        <v>6</v>
      </c>
      <c r="F7" s="30">
        <f>IF(OR(D7="Si",E7="Si"),C7*90%,C7)</f>
        <v>216.36</v>
      </c>
      <c r="H7" s="4"/>
    </row>
    <row r="9" spans="2:8" ht="15.75" thickBot="1" x14ac:dyDescent="0.3"/>
    <row r="10" spans="2:8" ht="15.75" thickBot="1" x14ac:dyDescent="0.3">
      <c r="B10" s="24" t="s">
        <v>0</v>
      </c>
      <c r="C10" s="24" t="s">
        <v>1</v>
      </c>
      <c r="D10" s="24" t="s">
        <v>2</v>
      </c>
      <c r="E10" s="24" t="s">
        <v>3</v>
      </c>
      <c r="F10" s="24" t="s">
        <v>4</v>
      </c>
    </row>
    <row r="11" spans="2:8" x14ac:dyDescent="0.25">
      <c r="B11" s="2" t="s">
        <v>5</v>
      </c>
      <c r="C11" s="32">
        <v>195.32</v>
      </c>
      <c r="D11" s="3" t="s">
        <v>6</v>
      </c>
      <c r="E11" s="3" t="s">
        <v>7</v>
      </c>
      <c r="F11" s="32">
        <f>IF(AND(D11="Si",E11="Si"),C11*90%,C11)</f>
        <v>195.32</v>
      </c>
      <c r="H11" s="4" t="s">
        <v>129</v>
      </c>
    </row>
    <row r="12" spans="2:8" x14ac:dyDescent="0.25">
      <c r="B12" s="5" t="s">
        <v>8</v>
      </c>
      <c r="C12" s="30">
        <v>240.4</v>
      </c>
      <c r="D12" s="6" t="s">
        <v>7</v>
      </c>
      <c r="E12" s="6" t="s">
        <v>7</v>
      </c>
      <c r="F12" s="30">
        <f>IF(AND(D12="Si",E12="Si"),C12*90%,C12)</f>
        <v>240.4</v>
      </c>
    </row>
    <row r="13" spans="2:8" x14ac:dyDescent="0.25">
      <c r="B13" s="5" t="s">
        <v>9</v>
      </c>
      <c r="C13" s="30">
        <v>195.32</v>
      </c>
      <c r="D13" s="6" t="s">
        <v>7</v>
      </c>
      <c r="E13" s="6" t="s">
        <v>6</v>
      </c>
      <c r="F13" s="30">
        <f>IF(AND(D13="Si",E13="Si"),C13*90%,C13)</f>
        <v>195.32</v>
      </c>
    </row>
    <row r="14" spans="2:8" x14ac:dyDescent="0.25">
      <c r="B14" s="5" t="s">
        <v>10</v>
      </c>
      <c r="C14" s="30">
        <v>240.4</v>
      </c>
      <c r="D14" s="6" t="s">
        <v>6</v>
      </c>
      <c r="E14" s="6" t="s">
        <v>6</v>
      </c>
      <c r="F14" s="30">
        <f>IF(AND(D14="Si",E14="Si"),C14*90%,C14)</f>
        <v>216.36</v>
      </c>
    </row>
    <row r="15" spans="2:8" x14ac:dyDescent="0.25">
      <c r="H15" s="4"/>
    </row>
    <row r="16" spans="2:8" ht="15.75" thickBot="1" x14ac:dyDescent="0.3">
      <c r="H16" s="4"/>
    </row>
    <row r="17" spans="2:8" ht="15.75" thickBot="1" x14ac:dyDescent="0.3">
      <c r="B17" s="24" t="s">
        <v>0</v>
      </c>
      <c r="C17" s="24" t="s">
        <v>1</v>
      </c>
      <c r="D17" s="24" t="s">
        <v>2</v>
      </c>
      <c r="E17" s="24" t="s">
        <v>3</v>
      </c>
      <c r="F17" s="24" t="s">
        <v>4</v>
      </c>
      <c r="H17" s="4"/>
    </row>
    <row r="18" spans="2:8" x14ac:dyDescent="0.25">
      <c r="B18" s="2" t="s">
        <v>5</v>
      </c>
      <c r="C18" s="32">
        <v>195.32</v>
      </c>
      <c r="D18" s="3" t="s">
        <v>6</v>
      </c>
      <c r="E18" s="3" t="s">
        <v>7</v>
      </c>
      <c r="F18" s="31"/>
      <c r="H18" s="4"/>
    </row>
    <row r="19" spans="2:8" x14ac:dyDescent="0.25">
      <c r="B19" s="5" t="s">
        <v>8</v>
      </c>
      <c r="C19" s="30">
        <v>240.4</v>
      </c>
      <c r="D19" s="6" t="s">
        <v>7</v>
      </c>
      <c r="E19" s="6" t="s">
        <v>7</v>
      </c>
      <c r="F19" s="29"/>
    </row>
    <row r="20" spans="2:8" x14ac:dyDescent="0.25">
      <c r="B20" s="5" t="s">
        <v>9</v>
      </c>
      <c r="C20" s="30">
        <v>195.32</v>
      </c>
      <c r="D20" s="6" t="s">
        <v>7</v>
      </c>
      <c r="E20" s="6" t="s">
        <v>6</v>
      </c>
      <c r="F20" s="29"/>
    </row>
    <row r="21" spans="2:8" x14ac:dyDescent="0.25">
      <c r="B21" s="5" t="s">
        <v>10</v>
      </c>
      <c r="C21" s="30">
        <v>240.4</v>
      </c>
      <c r="D21" s="6" t="s">
        <v>6</v>
      </c>
      <c r="E21" s="6" t="s">
        <v>6</v>
      </c>
      <c r="F21" s="29"/>
    </row>
  </sheetData>
  <pageMargins left="0.75" right="0.75" top="1" bottom="1" header="0" footer="0"/>
  <pageSetup paperSize="9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54BC4-203D-4F4F-8FD5-8AA792FA3931}">
  <dimension ref="A1"/>
  <sheetViews>
    <sheetView workbookViewId="0"/>
  </sheetViews>
  <sheetFormatPr defaultColWidth="11.42578125" defaultRowHeight="12.75" x14ac:dyDescent="0.2"/>
  <cols>
    <col min="1" max="16384" width="11.42578125" style="7"/>
  </cols>
  <sheetData/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C2CFB-6F1A-40B3-9657-1889A85B2495}">
  <dimension ref="A1"/>
  <sheetViews>
    <sheetView workbookViewId="0"/>
  </sheetViews>
  <sheetFormatPr defaultColWidth="11.42578125" defaultRowHeight="12.75" x14ac:dyDescent="0.2"/>
  <cols>
    <col min="1" max="16384" width="11.42578125" style="7"/>
  </cols>
  <sheetData/>
  <conditionalFormatting sqref="D1:H1048576">
    <cfRule type="expression" dxfId="1" priority="1">
      <formula>MOD(ROW()+1,2)</formula>
    </cfRule>
    <cfRule type="expression" dxfId="0" priority="3">
      <formula>MOD(ROW(),2)</formula>
    </cfRule>
  </conditionalFormatting>
  <pageMargins left="0.75" right="0.75" top="1" bottom="1" header="0" footer="0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1F6DB-D3C6-45E7-AA85-5F1F0198A2F1}">
  <dimension ref="B2:F6"/>
  <sheetViews>
    <sheetView zoomScaleNormal="100" workbookViewId="0"/>
  </sheetViews>
  <sheetFormatPr defaultRowHeight="15" x14ac:dyDescent="0.25"/>
  <cols>
    <col min="2" max="4" width="12.5703125" customWidth="1"/>
    <col min="5" max="5" width="16.85546875" customWidth="1"/>
    <col min="6" max="6" width="12" bestFit="1" customWidth="1"/>
  </cols>
  <sheetData>
    <row r="2" spans="2:6" x14ac:dyDescent="0.25">
      <c r="B2" s="9" t="s">
        <v>110</v>
      </c>
      <c r="C2" s="9" t="s">
        <v>111</v>
      </c>
      <c r="D2" s="9" t="s">
        <v>112</v>
      </c>
      <c r="E2" s="9" t="s">
        <v>113</v>
      </c>
    </row>
    <row r="3" spans="2:6" x14ac:dyDescent="0.25">
      <c r="B3" s="10">
        <v>1432</v>
      </c>
      <c r="C3" s="11" t="s">
        <v>114</v>
      </c>
      <c r="D3" s="12">
        <f>IFERROR(IF(11-MOD(MID(B3,1,1)*4+MID(B3,2,1)*8+MID(B3,3,1)*5+MID(B3,4,1)*10+MID(C3,1,1)*9+MID(C3,2,1)*7+MID(C3,3,1)*3+MID(C3,4,1)*6,11)=10,1,11-MOD(MID(B3,1,1)*4+MID(B3,2,1)*8+MID(B3,3,1)*5+MID(B3,4,1)*10+MID(C3,1,1)*9+MID(C3,2,1)*7+MID(C3,3,1)*3+MID(C3,4,1)*6,11))*10+IF(11-MOD(MID(E3,1,1)+MID(E3,2,1)*2+MID(E3,3,1)*4+MID(E3,4,1)*8+MID(E3,5,1)*5+MID(E3,6,1)*10+MID(E3,7,1)*9+MID(E3,8,1)*7+MID(E3,9,1)*3+MID(E3,10,1)*6,11)=10,1,11-MOD(MID(E3,1,1)+MID(E3,2,1)*2+MID(E3,3,1)*4+MID(E3,4,1)*8+MID(E3,5,1)*5+MID(E3,6,1)*10+MID(E3,7,1)*9+MID(E3,8,1)*7+MID(E3,9,1)*3+MID(E3,10,1)*6,11)),"")</f>
        <v>48</v>
      </c>
      <c r="E3" s="10">
        <v>1062498448</v>
      </c>
    </row>
    <row r="5" spans="2:6" x14ac:dyDescent="0.25">
      <c r="B5" s="37" t="s">
        <v>115</v>
      </c>
      <c r="C5" s="37"/>
      <c r="D5" s="37"/>
      <c r="E5" s="37"/>
    </row>
    <row r="6" spans="2:6" ht="26.25" x14ac:dyDescent="0.4">
      <c r="B6" s="38" t="str">
        <f>"ES" &amp; TEXT(98-MOD(MOD(MOD(MOD(MOD(VALUE(MOD(B3,97)&amp;C3),97)&amp;D3&amp;MID(E3,1,2),97)&amp;MID(E3,3,4),97)&amp;MID(E3,7,4),97)&amp;142800,97),"00") &amp; " " &amp; B3 &amp; " " &amp; C3 &amp; " " &amp; D3 &amp; MID(E3,1,2) &amp; " " &amp; MID(E3,3,4) &amp; " " &amp; MID(E3,7,4)</f>
        <v>ES11 1432 0154 4810 6249 8448</v>
      </c>
      <c r="C6" s="38"/>
      <c r="D6" s="38"/>
      <c r="E6" s="38"/>
      <c r="F6" s="13"/>
    </row>
  </sheetData>
  <mergeCells count="2">
    <mergeCell ref="B5:E5"/>
    <mergeCell ref="B6:E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5855D-89BA-4605-9B97-79B076E1E7A7}">
  <dimension ref="B3:E10"/>
  <sheetViews>
    <sheetView workbookViewId="0">
      <selection activeCell="C4" sqref="C4"/>
    </sheetView>
  </sheetViews>
  <sheetFormatPr defaultColWidth="11.42578125" defaultRowHeight="15" x14ac:dyDescent="0.25"/>
  <sheetData>
    <row r="3" spans="2:5" x14ac:dyDescent="0.25">
      <c r="B3" s="37" t="s">
        <v>116</v>
      </c>
      <c r="C3" s="37"/>
    </row>
    <row r="4" spans="2:5" x14ac:dyDescent="0.25">
      <c r="B4" s="25" t="s">
        <v>117</v>
      </c>
      <c r="C4" s="26"/>
    </row>
    <row r="5" spans="2:5" x14ac:dyDescent="0.25">
      <c r="B5" s="25" t="s">
        <v>118</v>
      </c>
      <c r="C5" s="26"/>
    </row>
    <row r="6" spans="2:5" x14ac:dyDescent="0.25">
      <c r="B6" s="25" t="s">
        <v>119</v>
      </c>
      <c r="C6" s="26"/>
      <c r="E6" t="s">
        <v>120</v>
      </c>
    </row>
    <row r="7" spans="2:5" x14ac:dyDescent="0.25">
      <c r="B7" s="25" t="s">
        <v>121</v>
      </c>
      <c r="C7" s="26"/>
      <c r="E7" t="s">
        <v>122</v>
      </c>
    </row>
    <row r="8" spans="2:5" x14ac:dyDescent="0.25">
      <c r="B8" s="25" t="s">
        <v>123</v>
      </c>
      <c r="C8" s="26"/>
      <c r="E8" t="s">
        <v>124</v>
      </c>
    </row>
    <row r="9" spans="2:5" x14ac:dyDescent="0.25">
      <c r="B9" s="25" t="s">
        <v>125</v>
      </c>
      <c r="C9" s="26"/>
      <c r="E9" t="s">
        <v>126</v>
      </c>
    </row>
    <row r="10" spans="2:5" x14ac:dyDescent="0.25">
      <c r="B10" s="25" t="s">
        <v>127</v>
      </c>
      <c r="C10" s="26"/>
      <c r="E10" t="s">
        <v>128</v>
      </c>
    </row>
  </sheetData>
  <mergeCells count="1">
    <mergeCell ref="B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02525-C42C-461C-AC1E-D7EAB85C950F}">
  <dimension ref="B2:E9"/>
  <sheetViews>
    <sheetView zoomScaleNormal="100" workbookViewId="0">
      <selection activeCell="D3" sqref="D3"/>
    </sheetView>
  </sheetViews>
  <sheetFormatPr defaultColWidth="11.42578125" defaultRowHeight="15" x14ac:dyDescent="0.25"/>
  <cols>
    <col min="1" max="1" width="4.7109375" style="1" customWidth="1"/>
    <col min="2" max="2" width="15.42578125" style="1" bestFit="1" customWidth="1"/>
    <col min="3" max="3" width="12.140625" style="1" bestFit="1" customWidth="1"/>
    <col min="4" max="4" width="15.28515625" style="1" customWidth="1"/>
    <col min="5" max="5" width="15.85546875" style="1" customWidth="1"/>
    <col min="6" max="16384" width="11.42578125" style="1"/>
  </cols>
  <sheetData>
    <row r="2" spans="2:5" ht="15.75" thickBot="1" x14ac:dyDescent="0.3">
      <c r="B2" s="23" t="s">
        <v>99</v>
      </c>
      <c r="C2" s="23" t="s">
        <v>100</v>
      </c>
      <c r="D2" s="23" t="s">
        <v>101</v>
      </c>
      <c r="E2" s="23" t="s">
        <v>102</v>
      </c>
    </row>
    <row r="3" spans="2:5" x14ac:dyDescent="0.25">
      <c r="B3" s="1" t="s">
        <v>103</v>
      </c>
      <c r="C3" s="8">
        <v>1532.5808661786448</v>
      </c>
      <c r="D3" s="14"/>
      <c r="E3" s="15"/>
    </row>
    <row r="4" spans="2:5" x14ac:dyDescent="0.25">
      <c r="B4" s="1" t="s">
        <v>104</v>
      </c>
      <c r="C4" s="8">
        <v>1953.2893392472924</v>
      </c>
      <c r="D4" s="14"/>
      <c r="E4" s="15"/>
    </row>
    <row r="5" spans="2:5" x14ac:dyDescent="0.25">
      <c r="B5" s="1" t="s">
        <v>105</v>
      </c>
      <c r="C5" s="8">
        <v>901.5181565756734</v>
      </c>
      <c r="D5" s="14"/>
      <c r="E5" s="15"/>
    </row>
    <row r="6" spans="2:5" x14ac:dyDescent="0.25">
      <c r="B6" s="1" t="s">
        <v>106</v>
      </c>
      <c r="C6" s="8">
        <v>2404.0484175351294</v>
      </c>
      <c r="D6" s="14"/>
      <c r="E6" s="15"/>
    </row>
    <row r="7" spans="2:5" x14ac:dyDescent="0.25">
      <c r="B7" s="1" t="s">
        <v>107</v>
      </c>
      <c r="C7" s="8">
        <v>510.86028872621495</v>
      </c>
      <c r="D7" s="14"/>
      <c r="E7" s="15"/>
    </row>
    <row r="8" spans="2:5" x14ac:dyDescent="0.25">
      <c r="B8" s="1" t="s">
        <v>108</v>
      </c>
      <c r="C8" s="8">
        <v>2157.6334547377783</v>
      </c>
      <c r="D8" s="14"/>
      <c r="E8" s="15"/>
    </row>
    <row r="9" spans="2:5" x14ac:dyDescent="0.25">
      <c r="B9" s="1" t="s">
        <v>109</v>
      </c>
      <c r="C9" s="8">
        <v>943.58900388253824</v>
      </c>
      <c r="D9" s="14"/>
      <c r="E9" s="15"/>
    </row>
  </sheetData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Pàgina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DB7AF-26B9-4F77-9C01-7EF19D7C5620}">
  <dimension ref="B2:E9"/>
  <sheetViews>
    <sheetView zoomScaleNormal="100" workbookViewId="0"/>
  </sheetViews>
  <sheetFormatPr defaultColWidth="11.42578125" defaultRowHeight="15" x14ac:dyDescent="0.25"/>
  <cols>
    <col min="1" max="1" width="4.7109375" style="1" customWidth="1"/>
    <col min="2" max="2" width="15.42578125" style="1" bestFit="1" customWidth="1"/>
    <col min="3" max="3" width="12.140625" style="1" bestFit="1" customWidth="1"/>
    <col min="4" max="4" width="15.28515625" style="1" customWidth="1"/>
    <col min="5" max="5" width="15.85546875" style="1" customWidth="1"/>
    <col min="6" max="16384" width="11.42578125" style="1"/>
  </cols>
  <sheetData>
    <row r="2" spans="2:5" ht="15.75" thickBot="1" x14ac:dyDescent="0.3">
      <c r="B2" s="23" t="s">
        <v>99</v>
      </c>
      <c r="C2" s="23" t="s">
        <v>100</v>
      </c>
      <c r="D2" s="23" t="s">
        <v>101</v>
      </c>
      <c r="E2" s="23" t="s">
        <v>102</v>
      </c>
    </row>
    <row r="3" spans="2:5" x14ac:dyDescent="0.25">
      <c r="B3" s="1" t="s">
        <v>103</v>
      </c>
      <c r="C3" s="8">
        <v>1532.5808661786448</v>
      </c>
      <c r="D3" s="27">
        <f>IF(C3&lt;1000,C3*2%,IF(C3&lt;2000,C3*5%,C3*10%))</f>
        <v>76.629043308932239</v>
      </c>
      <c r="E3" s="28">
        <f>C3-D3</f>
        <v>1455.9518228697125</v>
      </c>
    </row>
    <row r="4" spans="2:5" x14ac:dyDescent="0.25">
      <c r="B4" s="1" t="s">
        <v>104</v>
      </c>
      <c r="C4" s="8">
        <v>1953.2893392472924</v>
      </c>
      <c r="D4" s="27">
        <f t="shared" ref="D4:D9" si="0">IF(C4&lt;1000,C4*2%,IF(C4&lt;2000,C4*5%,C4*10%))</f>
        <v>97.664466962364628</v>
      </c>
      <c r="E4" s="28">
        <f t="shared" ref="E4:E9" si="1">C4-D4</f>
        <v>1855.6248722849277</v>
      </c>
    </row>
    <row r="5" spans="2:5" x14ac:dyDescent="0.25">
      <c r="B5" s="1" t="s">
        <v>105</v>
      </c>
      <c r="C5" s="8">
        <v>901.5181565756734</v>
      </c>
      <c r="D5" s="27">
        <f t="shared" si="0"/>
        <v>18.030363131513468</v>
      </c>
      <c r="E5" s="28">
        <f t="shared" si="1"/>
        <v>883.48779344415993</v>
      </c>
    </row>
    <row r="6" spans="2:5" x14ac:dyDescent="0.25">
      <c r="B6" s="1" t="s">
        <v>106</v>
      </c>
      <c r="C6" s="8">
        <v>2404.0484175351294</v>
      </c>
      <c r="D6" s="27">
        <f t="shared" si="0"/>
        <v>240.40484175351295</v>
      </c>
      <c r="E6" s="28">
        <f t="shared" si="1"/>
        <v>2163.6435757816166</v>
      </c>
    </row>
    <row r="7" spans="2:5" x14ac:dyDescent="0.25">
      <c r="B7" s="1" t="s">
        <v>107</v>
      </c>
      <c r="C7" s="8">
        <v>510.86028872621495</v>
      </c>
      <c r="D7" s="27">
        <f t="shared" si="0"/>
        <v>10.217205774524299</v>
      </c>
      <c r="E7" s="28">
        <f t="shared" si="1"/>
        <v>500.64308295169064</v>
      </c>
    </row>
    <row r="8" spans="2:5" x14ac:dyDescent="0.25">
      <c r="B8" s="1" t="s">
        <v>108</v>
      </c>
      <c r="C8" s="8">
        <v>2157.6334547377783</v>
      </c>
      <c r="D8" s="27">
        <f t="shared" si="0"/>
        <v>215.76334547377783</v>
      </c>
      <c r="E8" s="28">
        <f t="shared" si="1"/>
        <v>1941.8701092640003</v>
      </c>
    </row>
    <row r="9" spans="2:5" x14ac:dyDescent="0.25">
      <c r="B9" s="1" t="s">
        <v>109</v>
      </c>
      <c r="C9" s="8">
        <v>943.58900388253824</v>
      </c>
      <c r="D9" s="27">
        <f t="shared" si="0"/>
        <v>18.871780077650765</v>
      </c>
      <c r="E9" s="28">
        <f t="shared" si="1"/>
        <v>924.71722380488745</v>
      </c>
    </row>
  </sheetData>
  <sheetProtection sheet="1" objects="1" scenarios="1" selectLockedCells="1" selectUnlockedCells="1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Pàgina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7EDEB-F1FD-4415-870D-08E882FCF224}">
  <dimension ref="B1:G17"/>
  <sheetViews>
    <sheetView workbookViewId="0">
      <selection activeCell="D5" sqref="D5"/>
    </sheetView>
  </sheetViews>
  <sheetFormatPr defaultColWidth="11.42578125" defaultRowHeight="15" x14ac:dyDescent="0.25"/>
  <cols>
    <col min="1" max="1" width="4.28515625" style="1" customWidth="1"/>
    <col min="2" max="16384" width="11.42578125" style="1"/>
  </cols>
  <sheetData>
    <row r="1" spans="2:7" ht="15.75" thickBot="1" x14ac:dyDescent="0.3"/>
    <row r="2" spans="2:7" ht="24" thickBot="1" x14ac:dyDescent="0.4">
      <c r="B2" s="33" t="s">
        <v>11</v>
      </c>
      <c r="C2" s="34"/>
      <c r="D2" s="35"/>
    </row>
    <row r="4" spans="2:7" ht="30" x14ac:dyDescent="0.25">
      <c r="B4" s="19" t="s">
        <v>12</v>
      </c>
      <c r="C4" s="19" t="s">
        <v>13</v>
      </c>
      <c r="D4" s="20" t="s">
        <v>14</v>
      </c>
    </row>
    <row r="5" spans="2:7" x14ac:dyDescent="0.25">
      <c r="B5" s="5">
        <v>85</v>
      </c>
      <c r="C5" s="5">
        <v>80</v>
      </c>
      <c r="D5" s="21"/>
      <c r="F5" s="22" t="s">
        <v>15</v>
      </c>
      <c r="G5" s="5">
        <v>5</v>
      </c>
    </row>
    <row r="6" spans="2:7" x14ac:dyDescent="0.25">
      <c r="B6" s="5">
        <v>84</v>
      </c>
      <c r="C6" s="5">
        <v>85</v>
      </c>
      <c r="D6" s="21"/>
      <c r="F6" s="22" t="s">
        <v>16</v>
      </c>
      <c r="G6" s="5">
        <v>2</v>
      </c>
    </row>
    <row r="7" spans="2:7" x14ac:dyDescent="0.25">
      <c r="B7" s="5">
        <v>77</v>
      </c>
      <c r="C7" s="5">
        <v>77</v>
      </c>
      <c r="D7" s="21"/>
      <c r="F7" s="22" t="s">
        <v>17</v>
      </c>
      <c r="G7" s="5">
        <v>0</v>
      </c>
    </row>
    <row r="8" spans="2:7" x14ac:dyDescent="0.25">
      <c r="B8" s="5"/>
      <c r="C8" s="5"/>
      <c r="D8" s="21"/>
    </row>
    <row r="9" spans="2:7" x14ac:dyDescent="0.25">
      <c r="B9" s="5"/>
      <c r="C9" s="5"/>
      <c r="D9" s="21"/>
    </row>
    <row r="10" spans="2:7" x14ac:dyDescent="0.25">
      <c r="B10" s="5"/>
      <c r="C10" s="5"/>
      <c r="D10" s="21"/>
    </row>
    <row r="11" spans="2:7" x14ac:dyDescent="0.25">
      <c r="B11" s="5"/>
      <c r="C11" s="5"/>
      <c r="D11" s="21"/>
    </row>
    <row r="12" spans="2:7" x14ac:dyDescent="0.25">
      <c r="B12" s="5"/>
      <c r="C12" s="5"/>
      <c r="D12" s="21"/>
    </row>
    <row r="13" spans="2:7" x14ac:dyDescent="0.25">
      <c r="B13" s="5"/>
      <c r="C13" s="5"/>
      <c r="D13" s="21"/>
    </row>
    <row r="14" spans="2:7" x14ac:dyDescent="0.25">
      <c r="B14" s="5"/>
      <c r="C14" s="5"/>
      <c r="D14" s="21"/>
    </row>
    <row r="15" spans="2:7" x14ac:dyDescent="0.25">
      <c r="B15" s="5"/>
      <c r="C15" s="5"/>
      <c r="D15" s="21"/>
    </row>
    <row r="16" spans="2:7" x14ac:dyDescent="0.25">
      <c r="B16" s="5"/>
      <c r="C16" s="5"/>
      <c r="D16" s="21"/>
    </row>
    <row r="17" spans="2:4" x14ac:dyDescent="0.25">
      <c r="B17" s="5"/>
      <c r="C17" s="5"/>
      <c r="D17" s="21"/>
    </row>
  </sheetData>
  <mergeCells count="1">
    <mergeCell ref="B2:D2"/>
  </mergeCells>
  <pageMargins left="0.75" right="0.75" top="1" bottom="1" header="0" footer="0"/>
  <pageSetup paperSize="9" orientation="portrait" horizontalDpi="4294967294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9B79-9507-48D9-9AB7-4B573DCB2082}">
  <dimension ref="B1:G17"/>
  <sheetViews>
    <sheetView workbookViewId="0">
      <selection activeCell="G1" sqref="G1"/>
    </sheetView>
  </sheetViews>
  <sheetFormatPr defaultColWidth="11.42578125" defaultRowHeight="15" x14ac:dyDescent="0.25"/>
  <cols>
    <col min="1" max="1" width="4.28515625" style="1" customWidth="1"/>
    <col min="2" max="16384" width="11.42578125" style="1"/>
  </cols>
  <sheetData>
    <row r="1" spans="2:7" ht="15.75" thickBot="1" x14ac:dyDescent="0.3"/>
    <row r="2" spans="2:7" ht="24" thickBot="1" x14ac:dyDescent="0.4">
      <c r="B2" s="33" t="s">
        <v>11</v>
      </c>
      <c r="C2" s="34"/>
      <c r="D2" s="35"/>
    </row>
    <row r="4" spans="2:7" ht="30" x14ac:dyDescent="0.25">
      <c r="B4" s="19" t="s">
        <v>12</v>
      </c>
      <c r="C4" s="19" t="s">
        <v>13</v>
      </c>
      <c r="D4" s="20" t="s">
        <v>14</v>
      </c>
    </row>
    <row r="5" spans="2:7" x14ac:dyDescent="0.25">
      <c r="B5" s="5">
        <v>85</v>
      </c>
      <c r="C5" s="5">
        <v>80</v>
      </c>
      <c r="D5" s="21">
        <f>IF(AND(ISNUMBER(B5),ISNUMBER(C5)),IF(B5&gt;C5,$G$5,IF(B5=C5,$G$6,$G$7)),"")</f>
        <v>5</v>
      </c>
      <c r="F5" s="22" t="s">
        <v>15</v>
      </c>
      <c r="G5" s="5">
        <v>5</v>
      </c>
    </row>
    <row r="6" spans="2:7" x14ac:dyDescent="0.25">
      <c r="B6" s="5">
        <v>84</v>
      </c>
      <c r="C6" s="5">
        <v>85</v>
      </c>
      <c r="D6" s="21">
        <f t="shared" ref="D6:D17" si="0">IF(AND(ISNUMBER(B6),ISNUMBER(C6)),IF(B6&gt;C6,$G$5,IF(B6=C6,$G$6,$G$7)),"")</f>
        <v>0</v>
      </c>
      <c r="F6" s="22" t="s">
        <v>16</v>
      </c>
      <c r="G6" s="5">
        <v>2</v>
      </c>
    </row>
    <row r="7" spans="2:7" x14ac:dyDescent="0.25">
      <c r="B7" s="5">
        <v>77</v>
      </c>
      <c r="C7" s="5">
        <v>77</v>
      </c>
      <c r="D7" s="21">
        <f t="shared" si="0"/>
        <v>2</v>
      </c>
      <c r="F7" s="22" t="s">
        <v>17</v>
      </c>
      <c r="G7" s="5">
        <v>0</v>
      </c>
    </row>
    <row r="8" spans="2:7" x14ac:dyDescent="0.25">
      <c r="B8" s="5"/>
      <c r="C8" s="5"/>
      <c r="D8" s="21" t="str">
        <f t="shared" si="0"/>
        <v/>
      </c>
    </row>
    <row r="9" spans="2:7" x14ac:dyDescent="0.25">
      <c r="B9" s="5"/>
      <c r="C9" s="5"/>
      <c r="D9" s="21" t="str">
        <f t="shared" si="0"/>
        <v/>
      </c>
    </row>
    <row r="10" spans="2:7" x14ac:dyDescent="0.25">
      <c r="B10" s="5"/>
      <c r="C10" s="5"/>
      <c r="D10" s="21" t="str">
        <f t="shared" si="0"/>
        <v/>
      </c>
    </row>
    <row r="11" spans="2:7" x14ac:dyDescent="0.25">
      <c r="B11" s="5"/>
      <c r="C11" s="5"/>
      <c r="D11" s="21" t="str">
        <f t="shared" si="0"/>
        <v/>
      </c>
    </row>
    <row r="12" spans="2:7" x14ac:dyDescent="0.25">
      <c r="B12" s="5"/>
      <c r="C12" s="5"/>
      <c r="D12" s="21" t="str">
        <f t="shared" si="0"/>
        <v/>
      </c>
    </row>
    <row r="13" spans="2:7" x14ac:dyDescent="0.25">
      <c r="B13" s="5"/>
      <c r="C13" s="5"/>
      <c r="D13" s="21" t="str">
        <f t="shared" si="0"/>
        <v/>
      </c>
    </row>
    <row r="14" spans="2:7" x14ac:dyDescent="0.25">
      <c r="B14" s="5"/>
      <c r="C14" s="5"/>
      <c r="D14" s="21" t="str">
        <f t="shared" si="0"/>
        <v/>
      </c>
    </row>
    <row r="15" spans="2:7" x14ac:dyDescent="0.25">
      <c r="B15" s="5"/>
      <c r="C15" s="5"/>
      <c r="D15" s="21" t="str">
        <f t="shared" si="0"/>
        <v/>
      </c>
    </row>
    <row r="16" spans="2:7" x14ac:dyDescent="0.25">
      <c r="B16" s="5"/>
      <c r="C16" s="5"/>
      <c r="D16" s="21" t="str">
        <f t="shared" si="0"/>
        <v/>
      </c>
    </row>
    <row r="17" spans="2:4" x14ac:dyDescent="0.25">
      <c r="B17" s="5"/>
      <c r="C17" s="5"/>
      <c r="D17" s="21" t="str">
        <f t="shared" si="0"/>
        <v/>
      </c>
    </row>
  </sheetData>
  <mergeCells count="1">
    <mergeCell ref="B2:D2"/>
  </mergeCells>
  <pageMargins left="0.75" right="0.75" top="1" bottom="1" header="0" footer="0"/>
  <pageSetup paperSize="9" orientation="portrait" horizontalDpi="4294967294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CF2E8-30AA-413C-B9AC-07B36027F5AC}">
  <dimension ref="B2:G5"/>
  <sheetViews>
    <sheetView workbookViewId="0">
      <selection activeCell="B5" sqref="B5"/>
    </sheetView>
  </sheetViews>
  <sheetFormatPr defaultColWidth="11.42578125" defaultRowHeight="15" x14ac:dyDescent="0.25"/>
  <cols>
    <col min="1" max="1" width="4.28515625" style="1" customWidth="1"/>
    <col min="2" max="16384" width="11.42578125" style="1"/>
  </cols>
  <sheetData>
    <row r="2" spans="2:7" hidden="1" x14ac:dyDescent="0.25">
      <c r="B2" s="36" t="s">
        <v>18</v>
      </c>
      <c r="C2" s="36"/>
      <c r="D2" s="36"/>
      <c r="E2" s="36"/>
      <c r="F2" s="36"/>
      <c r="G2" s="36"/>
    </row>
    <row r="4" spans="2:7" x14ac:dyDescent="0.25">
      <c r="B4" s="18" t="s">
        <v>19</v>
      </c>
      <c r="C4" s="18" t="s">
        <v>20</v>
      </c>
    </row>
    <row r="5" spans="2:7" x14ac:dyDescent="0.25">
      <c r="B5" s="5"/>
      <c r="C5" s="5"/>
    </row>
  </sheetData>
  <mergeCells count="1">
    <mergeCell ref="B2:G2"/>
  </mergeCells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E6965-D4A7-46DC-BA49-F4D54FA1F5B7}">
  <dimension ref="B2:G5"/>
  <sheetViews>
    <sheetView workbookViewId="0"/>
  </sheetViews>
  <sheetFormatPr defaultColWidth="11.42578125" defaultRowHeight="15" x14ac:dyDescent="0.25"/>
  <cols>
    <col min="1" max="1" width="4.28515625" style="1" customWidth="1"/>
    <col min="2" max="16384" width="11.42578125" style="1"/>
  </cols>
  <sheetData>
    <row r="2" spans="2:7" hidden="1" x14ac:dyDescent="0.25">
      <c r="B2" s="36" t="s">
        <v>18</v>
      </c>
      <c r="C2" s="36"/>
      <c r="D2" s="36"/>
      <c r="E2" s="36"/>
      <c r="F2" s="36"/>
      <c r="G2" s="36"/>
    </row>
    <row r="4" spans="2:7" x14ac:dyDescent="0.25">
      <c r="B4" s="18" t="s">
        <v>19</v>
      </c>
      <c r="C4" s="18" t="s">
        <v>20</v>
      </c>
    </row>
    <row r="5" spans="2:7" x14ac:dyDescent="0.25">
      <c r="B5" s="5">
        <v>12345678</v>
      </c>
      <c r="C5" s="5" t="str">
        <f>IF(ISNUMBER(B5),MID(B2,MOD(B5,23)+1,1),"")</f>
        <v>Z</v>
      </c>
    </row>
  </sheetData>
  <mergeCells count="1">
    <mergeCell ref="B2:G2"/>
  </mergeCells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B81EE-8DBC-4E65-8CB7-0DC562AF82A2}">
  <dimension ref="A1:D75"/>
  <sheetViews>
    <sheetView workbookViewId="0">
      <selection activeCell="B2" sqref="B2"/>
    </sheetView>
  </sheetViews>
  <sheetFormatPr defaultColWidth="11.42578125" defaultRowHeight="15" x14ac:dyDescent="0.25"/>
  <cols>
    <col min="1" max="1" width="35.7109375" style="1" bestFit="1" customWidth="1"/>
    <col min="2" max="4" width="14.42578125" style="1" customWidth="1"/>
    <col min="5" max="16384" width="11.42578125" style="1"/>
  </cols>
  <sheetData>
    <row r="1" spans="1:4" x14ac:dyDescent="0.25">
      <c r="A1" s="16" t="s">
        <v>21</v>
      </c>
      <c r="B1" s="17" t="s">
        <v>22</v>
      </c>
      <c r="C1" s="17" t="s">
        <v>23</v>
      </c>
      <c r="D1" s="17" t="s">
        <v>24</v>
      </c>
    </row>
    <row r="2" spans="1:4" x14ac:dyDescent="0.25">
      <c r="A2" s="1" t="s">
        <v>25</v>
      </c>
    </row>
    <row r="3" spans="1:4" x14ac:dyDescent="0.25">
      <c r="A3" s="1" t="s">
        <v>26</v>
      </c>
    </row>
    <row r="4" spans="1:4" x14ac:dyDescent="0.25">
      <c r="A4" s="1" t="s">
        <v>27</v>
      </c>
    </row>
    <row r="5" spans="1:4" x14ac:dyDescent="0.25">
      <c r="A5" s="1" t="s">
        <v>28</v>
      </c>
    </row>
    <row r="6" spans="1:4" x14ac:dyDescent="0.25">
      <c r="A6" s="1" t="s">
        <v>29</v>
      </c>
    </row>
    <row r="7" spans="1:4" x14ac:dyDescent="0.25">
      <c r="A7" s="1" t="s">
        <v>30</v>
      </c>
    </row>
    <row r="8" spans="1:4" x14ac:dyDescent="0.25">
      <c r="A8" s="1" t="s">
        <v>31</v>
      </c>
    </row>
    <row r="9" spans="1:4" x14ac:dyDescent="0.25">
      <c r="A9" s="1" t="s">
        <v>32</v>
      </c>
    </row>
    <row r="10" spans="1:4" x14ac:dyDescent="0.25">
      <c r="A10" s="1" t="s">
        <v>33</v>
      </c>
    </row>
    <row r="11" spans="1:4" x14ac:dyDescent="0.25">
      <c r="A11" s="1" t="s">
        <v>34</v>
      </c>
    </row>
    <row r="12" spans="1:4" x14ac:dyDescent="0.25">
      <c r="A12" s="1" t="s">
        <v>35</v>
      </c>
    </row>
    <row r="13" spans="1:4" x14ac:dyDescent="0.25">
      <c r="A13" s="1" t="s">
        <v>36</v>
      </c>
    </row>
    <row r="14" spans="1:4" x14ac:dyDescent="0.25">
      <c r="A14" s="1" t="s">
        <v>37</v>
      </c>
    </row>
    <row r="15" spans="1:4" x14ac:dyDescent="0.25">
      <c r="A15" s="1" t="s">
        <v>38</v>
      </c>
    </row>
    <row r="16" spans="1:4" x14ac:dyDescent="0.25">
      <c r="A16" s="1" t="s">
        <v>39</v>
      </c>
    </row>
    <row r="17" spans="1:1" x14ac:dyDescent="0.25">
      <c r="A17" s="1" t="s">
        <v>40</v>
      </c>
    </row>
    <row r="18" spans="1:1" x14ac:dyDescent="0.25">
      <c r="A18" s="1" t="s">
        <v>41</v>
      </c>
    </row>
    <row r="19" spans="1:1" x14ac:dyDescent="0.25">
      <c r="A19" s="1" t="s">
        <v>42</v>
      </c>
    </row>
    <row r="20" spans="1:1" x14ac:dyDescent="0.25">
      <c r="A20" s="1" t="s">
        <v>43</v>
      </c>
    </row>
    <row r="21" spans="1:1" x14ac:dyDescent="0.25">
      <c r="A21" s="1" t="s">
        <v>44</v>
      </c>
    </row>
    <row r="22" spans="1:1" x14ac:dyDescent="0.25">
      <c r="A22" s="1" t="s">
        <v>45</v>
      </c>
    </row>
    <row r="23" spans="1:1" x14ac:dyDescent="0.25">
      <c r="A23" s="1" t="s">
        <v>46</v>
      </c>
    </row>
    <row r="24" spans="1:1" x14ac:dyDescent="0.25">
      <c r="A24" s="1" t="s">
        <v>47</v>
      </c>
    </row>
    <row r="25" spans="1:1" x14ac:dyDescent="0.25">
      <c r="A25" s="1" t="s">
        <v>48</v>
      </c>
    </row>
    <row r="26" spans="1:1" x14ac:dyDescent="0.25">
      <c r="A26" s="1" t="s">
        <v>49</v>
      </c>
    </row>
    <row r="27" spans="1:1" x14ac:dyDescent="0.25">
      <c r="A27" s="1" t="s">
        <v>50</v>
      </c>
    </row>
    <row r="28" spans="1:1" x14ac:dyDescent="0.25">
      <c r="A28" s="1" t="s">
        <v>51</v>
      </c>
    </row>
    <row r="29" spans="1:1" x14ac:dyDescent="0.25">
      <c r="A29" s="1" t="s">
        <v>52</v>
      </c>
    </row>
    <row r="30" spans="1:1" x14ac:dyDescent="0.25">
      <c r="A30" s="1" t="s">
        <v>53</v>
      </c>
    </row>
    <row r="31" spans="1:1" x14ac:dyDescent="0.25">
      <c r="A31" s="1" t="s">
        <v>54</v>
      </c>
    </row>
    <row r="32" spans="1:1" x14ac:dyDescent="0.25">
      <c r="A32" s="1" t="s">
        <v>55</v>
      </c>
    </row>
    <row r="33" spans="1:1" x14ac:dyDescent="0.25">
      <c r="A33" s="1" t="s">
        <v>56</v>
      </c>
    </row>
    <row r="34" spans="1:1" x14ac:dyDescent="0.25">
      <c r="A34" s="1" t="s">
        <v>57</v>
      </c>
    </row>
    <row r="35" spans="1:1" x14ac:dyDescent="0.25">
      <c r="A35" s="1" t="s">
        <v>58</v>
      </c>
    </row>
    <row r="36" spans="1:1" x14ac:dyDescent="0.25">
      <c r="A36" s="1" t="s">
        <v>59</v>
      </c>
    </row>
    <row r="37" spans="1:1" x14ac:dyDescent="0.25">
      <c r="A37" s="1" t="s">
        <v>60</v>
      </c>
    </row>
    <row r="38" spans="1:1" x14ac:dyDescent="0.25">
      <c r="A38" s="1" t="s">
        <v>61</v>
      </c>
    </row>
    <row r="39" spans="1:1" x14ac:dyDescent="0.25">
      <c r="A39" s="1" t="s">
        <v>62</v>
      </c>
    </row>
    <row r="40" spans="1:1" x14ac:dyDescent="0.25">
      <c r="A40" s="1" t="s">
        <v>63</v>
      </c>
    </row>
    <row r="41" spans="1:1" x14ac:dyDescent="0.25">
      <c r="A41" s="1" t="s">
        <v>64</v>
      </c>
    </row>
    <row r="42" spans="1:1" x14ac:dyDescent="0.25">
      <c r="A42" s="1" t="s">
        <v>65</v>
      </c>
    </row>
    <row r="43" spans="1:1" x14ac:dyDescent="0.25">
      <c r="A43" s="1" t="s">
        <v>66</v>
      </c>
    </row>
    <row r="44" spans="1:1" x14ac:dyDescent="0.25">
      <c r="A44" s="1" t="s">
        <v>67</v>
      </c>
    </row>
    <row r="45" spans="1:1" x14ac:dyDescent="0.25">
      <c r="A45" s="1" t="s">
        <v>68</v>
      </c>
    </row>
    <row r="46" spans="1:1" x14ac:dyDescent="0.25">
      <c r="A46" s="1" t="s">
        <v>69</v>
      </c>
    </row>
    <row r="47" spans="1:1" x14ac:dyDescent="0.25">
      <c r="A47" s="1" t="s">
        <v>70</v>
      </c>
    </row>
    <row r="48" spans="1:1" x14ac:dyDescent="0.25">
      <c r="A48" s="1" t="s">
        <v>71</v>
      </c>
    </row>
    <row r="49" spans="1:1" x14ac:dyDescent="0.25">
      <c r="A49" s="1" t="s">
        <v>72</v>
      </c>
    </row>
    <row r="50" spans="1:1" x14ac:dyDescent="0.25">
      <c r="A50" s="1" t="s">
        <v>73</v>
      </c>
    </row>
    <row r="51" spans="1:1" x14ac:dyDescent="0.25">
      <c r="A51" s="1" t="s">
        <v>74</v>
      </c>
    </row>
    <row r="52" spans="1:1" x14ac:dyDescent="0.25">
      <c r="A52" s="1" t="s">
        <v>75</v>
      </c>
    </row>
    <row r="53" spans="1:1" x14ac:dyDescent="0.25">
      <c r="A53" s="1" t="s">
        <v>76</v>
      </c>
    </row>
    <row r="54" spans="1:1" x14ac:dyDescent="0.25">
      <c r="A54" s="1" t="s">
        <v>77</v>
      </c>
    </row>
    <row r="55" spans="1:1" x14ac:dyDescent="0.25">
      <c r="A55" s="1" t="s">
        <v>78</v>
      </c>
    </row>
    <row r="56" spans="1:1" x14ac:dyDescent="0.25">
      <c r="A56" s="1" t="s">
        <v>79</v>
      </c>
    </row>
    <row r="57" spans="1:1" x14ac:dyDescent="0.25">
      <c r="A57" s="1" t="s">
        <v>80</v>
      </c>
    </row>
    <row r="58" spans="1:1" x14ac:dyDescent="0.25">
      <c r="A58" s="1" t="s">
        <v>81</v>
      </c>
    </row>
    <row r="59" spans="1:1" x14ac:dyDescent="0.25">
      <c r="A59" s="1" t="s">
        <v>82</v>
      </c>
    </row>
    <row r="60" spans="1:1" x14ac:dyDescent="0.25">
      <c r="A60" s="1" t="s">
        <v>83</v>
      </c>
    </row>
    <row r="61" spans="1:1" x14ac:dyDescent="0.25">
      <c r="A61" s="1" t="s">
        <v>84</v>
      </c>
    </row>
    <row r="62" spans="1:1" x14ac:dyDescent="0.25">
      <c r="A62" s="1" t="s">
        <v>85</v>
      </c>
    </row>
    <row r="63" spans="1:1" x14ac:dyDescent="0.25">
      <c r="A63" s="1" t="s">
        <v>86</v>
      </c>
    </row>
    <row r="64" spans="1:1" x14ac:dyDescent="0.25">
      <c r="A64" s="1" t="s">
        <v>87</v>
      </c>
    </row>
    <row r="65" spans="1:1" x14ac:dyDescent="0.25">
      <c r="A65" s="1" t="s">
        <v>88</v>
      </c>
    </row>
    <row r="66" spans="1:1" x14ac:dyDescent="0.25">
      <c r="A66" s="1" t="s">
        <v>89</v>
      </c>
    </row>
    <row r="67" spans="1:1" x14ac:dyDescent="0.25">
      <c r="A67" s="1" t="s">
        <v>90</v>
      </c>
    </row>
    <row r="68" spans="1:1" x14ac:dyDescent="0.25">
      <c r="A68" s="1" t="s">
        <v>91</v>
      </c>
    </row>
    <row r="69" spans="1:1" x14ac:dyDescent="0.25">
      <c r="A69" s="1" t="s">
        <v>92</v>
      </c>
    </row>
    <row r="70" spans="1:1" x14ac:dyDescent="0.25">
      <c r="A70" s="1" t="s">
        <v>93</v>
      </c>
    </row>
    <row r="71" spans="1:1" x14ac:dyDescent="0.25">
      <c r="A71" s="1" t="s">
        <v>94</v>
      </c>
    </row>
    <row r="72" spans="1:1" x14ac:dyDescent="0.25">
      <c r="A72" s="1" t="s">
        <v>95</v>
      </c>
    </row>
    <row r="73" spans="1:1" x14ac:dyDescent="0.25">
      <c r="A73" s="1" t="s">
        <v>96</v>
      </c>
    </row>
    <row r="74" spans="1:1" x14ac:dyDescent="0.25">
      <c r="A74" s="1" t="s">
        <v>97</v>
      </c>
    </row>
    <row r="75" spans="1:1" x14ac:dyDescent="0.25">
      <c r="A75" s="1" t="s">
        <v>98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E2E90-A7D9-447C-84C5-AB7CF6F0D7CC}">
  <dimension ref="A1:D75"/>
  <sheetViews>
    <sheetView workbookViewId="0">
      <selection activeCell="F1" sqref="F1"/>
    </sheetView>
  </sheetViews>
  <sheetFormatPr defaultColWidth="11.42578125" defaultRowHeight="15" x14ac:dyDescent="0.25"/>
  <cols>
    <col min="1" max="1" width="35.7109375" style="1" bestFit="1" customWidth="1"/>
    <col min="2" max="4" width="14.42578125" style="1" customWidth="1"/>
    <col min="5" max="16384" width="11.42578125" style="1"/>
  </cols>
  <sheetData>
    <row r="1" spans="1:4" x14ac:dyDescent="0.25">
      <c r="A1" s="16" t="s">
        <v>21</v>
      </c>
      <c r="B1" s="17" t="s">
        <v>22</v>
      </c>
      <c r="C1" s="17" t="s">
        <v>23</v>
      </c>
      <c r="D1" s="17" t="s">
        <v>24</v>
      </c>
    </row>
    <row r="2" spans="1:4" x14ac:dyDescent="0.25">
      <c r="A2" s="1" t="s">
        <v>25</v>
      </c>
      <c r="B2" s="1" t="str">
        <f>LEFT(A2,SEARCH(" ",A2)-1)</f>
        <v>VALLS</v>
      </c>
      <c r="C2" s="1" t="str">
        <f>MID(A2,SEARCH(" ",A2)+1,SEARCH(",",A2)-SEARCH(" ",A2)-1)</f>
        <v>GALINDO</v>
      </c>
      <c r="D2" s="1" t="str">
        <f>MID(A2,SEARCH(",",A2)+2,LEN(A2)-SEARCH(",",A2)-1)</f>
        <v>LAURA</v>
      </c>
    </row>
    <row r="3" spans="1:4" x14ac:dyDescent="0.25">
      <c r="A3" s="1" t="s">
        <v>26</v>
      </c>
      <c r="B3" s="1" t="str">
        <f t="shared" ref="B3:B66" si="0">LEFT(A3,SEARCH(" ",A3)-1)</f>
        <v>LUCENA</v>
      </c>
      <c r="C3" s="1" t="str">
        <f t="shared" ref="C3:C66" si="1">MID(A3,SEARCH(" ",A3)+1,SEARCH(",",A3)-SEARCH(" ",A3)-1)</f>
        <v>PONS</v>
      </c>
      <c r="D3" s="1" t="str">
        <f t="shared" ref="D3:D66" si="2">MID(A3,SEARCH(",",A3)+2,LEN(A3)-SEARCH(",",A3)-1)</f>
        <v>RAMON</v>
      </c>
    </row>
    <row r="4" spans="1:4" x14ac:dyDescent="0.25">
      <c r="A4" s="1" t="s">
        <v>27</v>
      </c>
      <c r="B4" s="1" t="str">
        <f t="shared" si="0"/>
        <v>SANTIS</v>
      </c>
      <c r="C4" s="1" t="str">
        <f t="shared" si="1"/>
        <v>MIGUELENA</v>
      </c>
      <c r="D4" s="1" t="str">
        <f t="shared" si="2"/>
        <v>CARLES</v>
      </c>
    </row>
    <row r="5" spans="1:4" x14ac:dyDescent="0.25">
      <c r="A5" s="1" t="s">
        <v>28</v>
      </c>
      <c r="B5" s="1" t="str">
        <f t="shared" si="0"/>
        <v>CASTANY</v>
      </c>
      <c r="C5" s="1" t="str">
        <f t="shared" si="1"/>
        <v>CODINA</v>
      </c>
      <c r="D5" s="1" t="str">
        <f t="shared" si="2"/>
        <v>RAFAELA</v>
      </c>
    </row>
    <row r="6" spans="1:4" x14ac:dyDescent="0.25">
      <c r="A6" s="1" t="s">
        <v>29</v>
      </c>
      <c r="B6" s="1" t="str">
        <f t="shared" si="0"/>
        <v>CATALAN</v>
      </c>
      <c r="C6" s="1" t="str">
        <f t="shared" si="1"/>
        <v>MANERO</v>
      </c>
      <c r="D6" s="1" t="str">
        <f t="shared" si="2"/>
        <v>FRANCISCO</v>
      </c>
    </row>
    <row r="7" spans="1:4" x14ac:dyDescent="0.25">
      <c r="A7" s="1" t="s">
        <v>30</v>
      </c>
      <c r="B7" s="1" t="str">
        <f t="shared" si="0"/>
        <v>FERNANDEZ</v>
      </c>
      <c r="C7" s="1" t="str">
        <f t="shared" si="1"/>
        <v>CLARES</v>
      </c>
      <c r="D7" s="1" t="str">
        <f t="shared" si="2"/>
        <v>RAFAEL</v>
      </c>
    </row>
    <row r="8" spans="1:4" x14ac:dyDescent="0.25">
      <c r="A8" s="1" t="s">
        <v>31</v>
      </c>
      <c r="B8" s="1" t="str">
        <f t="shared" si="0"/>
        <v>FISAS</v>
      </c>
      <c r="C8" s="1" t="str">
        <f t="shared" si="1"/>
        <v>GUILLAMON</v>
      </c>
      <c r="D8" s="1" t="str">
        <f t="shared" si="2"/>
        <v>AURORA</v>
      </c>
    </row>
    <row r="9" spans="1:4" x14ac:dyDescent="0.25">
      <c r="A9" s="1" t="s">
        <v>32</v>
      </c>
      <c r="B9" s="1" t="str">
        <f t="shared" si="0"/>
        <v>FRANC</v>
      </c>
      <c r="C9" s="1" t="str">
        <f t="shared" si="1"/>
        <v>GOMEZ</v>
      </c>
      <c r="D9" s="1" t="str">
        <f t="shared" si="2"/>
        <v>VICTORIA</v>
      </c>
    </row>
    <row r="10" spans="1:4" x14ac:dyDescent="0.25">
      <c r="A10" s="1" t="s">
        <v>33</v>
      </c>
      <c r="B10" s="1" t="str">
        <f t="shared" si="0"/>
        <v>HUESO</v>
      </c>
      <c r="C10" s="1" t="str">
        <f t="shared" si="1"/>
        <v>ALEGRIA</v>
      </c>
      <c r="D10" s="1" t="str">
        <f t="shared" si="2"/>
        <v>ANA</v>
      </c>
    </row>
    <row r="11" spans="1:4" x14ac:dyDescent="0.25">
      <c r="A11" s="1" t="s">
        <v>34</v>
      </c>
      <c r="B11" s="1" t="str">
        <f t="shared" si="0"/>
        <v>LACALLE</v>
      </c>
      <c r="C11" s="1" t="str">
        <f t="shared" si="1"/>
        <v>LOPEZ</v>
      </c>
      <c r="D11" s="1" t="str">
        <f t="shared" si="2"/>
        <v>MARIA</v>
      </c>
    </row>
    <row r="12" spans="1:4" x14ac:dyDescent="0.25">
      <c r="A12" s="1" t="s">
        <v>35</v>
      </c>
      <c r="B12" s="1" t="str">
        <f t="shared" si="0"/>
        <v>ROURE</v>
      </c>
      <c r="C12" s="1" t="str">
        <f t="shared" si="1"/>
        <v>HUGUET</v>
      </c>
      <c r="D12" s="1" t="str">
        <f t="shared" si="2"/>
        <v>RAMON</v>
      </c>
    </row>
    <row r="13" spans="1:4" x14ac:dyDescent="0.25">
      <c r="A13" s="1" t="s">
        <v>36</v>
      </c>
      <c r="B13" s="1" t="str">
        <f t="shared" si="0"/>
        <v>CASTELL</v>
      </c>
      <c r="C13" s="1" t="str">
        <f t="shared" si="1"/>
        <v>MUNÉ</v>
      </c>
      <c r="D13" s="1" t="str">
        <f t="shared" si="2"/>
        <v>CARMEN</v>
      </c>
    </row>
    <row r="14" spans="1:4" x14ac:dyDescent="0.25">
      <c r="A14" s="1" t="s">
        <v>37</v>
      </c>
      <c r="B14" s="1" t="str">
        <f t="shared" si="0"/>
        <v>HERNANDEZ</v>
      </c>
      <c r="C14" s="1" t="str">
        <f t="shared" si="1"/>
        <v>MICHEL</v>
      </c>
      <c r="D14" s="1" t="str">
        <f t="shared" si="2"/>
        <v>JOSEP M.</v>
      </c>
    </row>
    <row r="15" spans="1:4" x14ac:dyDescent="0.25">
      <c r="A15" s="1" t="s">
        <v>38</v>
      </c>
      <c r="B15" s="1" t="str">
        <f t="shared" si="0"/>
        <v>MIRET</v>
      </c>
      <c r="C15" s="1" t="str">
        <f t="shared" si="1"/>
        <v>OLIVA</v>
      </c>
      <c r="D15" s="1" t="str">
        <f t="shared" si="2"/>
        <v>ANTONI</v>
      </c>
    </row>
    <row r="16" spans="1:4" x14ac:dyDescent="0.25">
      <c r="A16" s="1" t="s">
        <v>39</v>
      </c>
      <c r="B16" s="1" t="str">
        <f t="shared" si="0"/>
        <v>PUIGDOLLERS</v>
      </c>
      <c r="C16" s="1" t="str">
        <f t="shared" si="1"/>
        <v>MONTES</v>
      </c>
      <c r="D16" s="1" t="str">
        <f t="shared" si="2"/>
        <v>NURIA</v>
      </c>
    </row>
    <row r="17" spans="1:4" x14ac:dyDescent="0.25">
      <c r="A17" s="1" t="s">
        <v>40</v>
      </c>
      <c r="B17" s="1" t="str">
        <f t="shared" si="0"/>
        <v>ZAFRA</v>
      </c>
      <c r="C17" s="1" t="str">
        <f t="shared" si="1"/>
        <v>ARLA</v>
      </c>
      <c r="D17" s="1" t="str">
        <f t="shared" si="2"/>
        <v>LAURA</v>
      </c>
    </row>
    <row r="18" spans="1:4" x14ac:dyDescent="0.25">
      <c r="A18" s="1" t="s">
        <v>41</v>
      </c>
      <c r="B18" s="1" t="str">
        <f t="shared" si="0"/>
        <v>COMES</v>
      </c>
      <c r="C18" s="1" t="str">
        <f t="shared" si="1"/>
        <v>GOMEZ</v>
      </c>
      <c r="D18" s="1" t="str">
        <f t="shared" si="2"/>
        <v>ROSA</v>
      </c>
    </row>
    <row r="19" spans="1:4" x14ac:dyDescent="0.25">
      <c r="A19" s="1" t="s">
        <v>42</v>
      </c>
      <c r="B19" s="1" t="str">
        <f t="shared" si="0"/>
        <v>FABREGAT</v>
      </c>
      <c r="C19" s="1" t="str">
        <f t="shared" si="1"/>
        <v>RIVERA</v>
      </c>
      <c r="D19" s="1" t="str">
        <f t="shared" si="2"/>
        <v>CARMELO</v>
      </c>
    </row>
    <row r="20" spans="1:4" x14ac:dyDescent="0.25">
      <c r="A20" s="1" t="s">
        <v>43</v>
      </c>
      <c r="B20" s="1" t="str">
        <f t="shared" si="0"/>
        <v>FALCONERO</v>
      </c>
      <c r="C20" s="1" t="str">
        <f t="shared" si="1"/>
        <v>CODINA</v>
      </c>
      <c r="D20" s="1" t="str">
        <f t="shared" si="2"/>
        <v>FERNANDO</v>
      </c>
    </row>
    <row r="21" spans="1:4" x14ac:dyDescent="0.25">
      <c r="A21" s="1" t="s">
        <v>44</v>
      </c>
      <c r="B21" s="1" t="str">
        <f t="shared" si="0"/>
        <v>QUESADA</v>
      </c>
      <c r="C21" s="1" t="str">
        <f t="shared" si="1"/>
        <v>SANCHEZ</v>
      </c>
      <c r="D21" s="1" t="str">
        <f t="shared" si="2"/>
        <v>JULI</v>
      </c>
    </row>
    <row r="22" spans="1:4" x14ac:dyDescent="0.25">
      <c r="A22" s="1" t="s">
        <v>45</v>
      </c>
      <c r="B22" s="1" t="str">
        <f t="shared" si="0"/>
        <v>VELAZQUEZ</v>
      </c>
      <c r="C22" s="1" t="str">
        <f t="shared" si="1"/>
        <v>ESTRADE</v>
      </c>
      <c r="D22" s="1" t="str">
        <f t="shared" si="2"/>
        <v>LEONOR</v>
      </c>
    </row>
    <row r="23" spans="1:4" x14ac:dyDescent="0.25">
      <c r="A23" s="1" t="s">
        <v>46</v>
      </c>
      <c r="B23" s="1" t="str">
        <f t="shared" si="0"/>
        <v>ACEBEDO</v>
      </c>
      <c r="C23" s="1" t="str">
        <f t="shared" si="1"/>
        <v>RUBIO</v>
      </c>
      <c r="D23" s="1" t="str">
        <f t="shared" si="2"/>
        <v>M TERESA</v>
      </c>
    </row>
    <row r="24" spans="1:4" x14ac:dyDescent="0.25">
      <c r="A24" s="1" t="s">
        <v>47</v>
      </c>
      <c r="B24" s="1" t="str">
        <f t="shared" si="0"/>
        <v>BOLEDA</v>
      </c>
      <c r="C24" s="1" t="str">
        <f t="shared" si="1"/>
        <v>BLANCH</v>
      </c>
      <c r="D24" s="1" t="str">
        <f t="shared" si="2"/>
        <v>M TURA</v>
      </c>
    </row>
    <row r="25" spans="1:4" x14ac:dyDescent="0.25">
      <c r="A25" s="1" t="s">
        <v>48</v>
      </c>
      <c r="B25" s="1" t="str">
        <f t="shared" si="0"/>
        <v>ENCARNACION</v>
      </c>
      <c r="C25" s="1" t="str">
        <f t="shared" si="1"/>
        <v>GASTON</v>
      </c>
      <c r="D25" s="1" t="str">
        <f t="shared" si="2"/>
        <v>JOSE MARIA</v>
      </c>
    </row>
    <row r="26" spans="1:4" x14ac:dyDescent="0.25">
      <c r="A26" s="1" t="s">
        <v>49</v>
      </c>
      <c r="B26" s="1" t="str">
        <f t="shared" si="0"/>
        <v>ESCOFET</v>
      </c>
      <c r="C26" s="1" t="str">
        <f t="shared" si="1"/>
        <v>GALLARDO</v>
      </c>
      <c r="D26" s="1" t="str">
        <f t="shared" si="2"/>
        <v>MIGUEL</v>
      </c>
    </row>
    <row r="27" spans="1:4" x14ac:dyDescent="0.25">
      <c r="A27" s="1" t="s">
        <v>50</v>
      </c>
      <c r="B27" s="1" t="str">
        <f t="shared" si="0"/>
        <v>GOMEZ</v>
      </c>
      <c r="C27" s="1" t="str">
        <f t="shared" si="1"/>
        <v>ATSUARA</v>
      </c>
      <c r="D27" s="1" t="str">
        <f t="shared" si="2"/>
        <v>CARLES</v>
      </c>
    </row>
    <row r="28" spans="1:4" x14ac:dyDescent="0.25">
      <c r="A28" s="1" t="s">
        <v>51</v>
      </c>
      <c r="B28" s="1" t="str">
        <f t="shared" si="0"/>
        <v>LAHOZ</v>
      </c>
      <c r="C28" s="1" t="str">
        <f t="shared" si="1"/>
        <v>ESTRADA</v>
      </c>
      <c r="D28" s="1" t="str">
        <f t="shared" si="2"/>
        <v>CARMEN</v>
      </c>
    </row>
    <row r="29" spans="1:4" x14ac:dyDescent="0.25">
      <c r="A29" s="1" t="s">
        <v>52</v>
      </c>
      <c r="B29" s="1" t="str">
        <f t="shared" si="0"/>
        <v>LUCAS</v>
      </c>
      <c r="C29" s="1" t="str">
        <f t="shared" si="1"/>
        <v>ROSELL</v>
      </c>
      <c r="D29" s="1" t="str">
        <f t="shared" si="2"/>
        <v>JOSEP M</v>
      </c>
    </row>
    <row r="30" spans="1:4" x14ac:dyDescent="0.25">
      <c r="A30" s="1" t="s">
        <v>53</v>
      </c>
      <c r="B30" s="1" t="str">
        <f t="shared" si="0"/>
        <v>MORALES</v>
      </c>
      <c r="C30" s="1" t="str">
        <f t="shared" si="1"/>
        <v>DIAZ</v>
      </c>
      <c r="D30" s="1" t="str">
        <f t="shared" si="2"/>
        <v>ANTONI</v>
      </c>
    </row>
    <row r="31" spans="1:4" x14ac:dyDescent="0.25">
      <c r="A31" s="1" t="s">
        <v>54</v>
      </c>
      <c r="B31" s="1" t="str">
        <f t="shared" si="0"/>
        <v>MORÉ</v>
      </c>
      <c r="C31" s="1" t="str">
        <f t="shared" si="1"/>
        <v>VALLEJOS</v>
      </c>
      <c r="D31" s="1" t="str">
        <f t="shared" si="2"/>
        <v>EDUARD</v>
      </c>
    </row>
    <row r="32" spans="1:4" x14ac:dyDescent="0.25">
      <c r="A32" s="1" t="s">
        <v>55</v>
      </c>
      <c r="B32" s="1" t="str">
        <f t="shared" si="0"/>
        <v>VIDAL</v>
      </c>
      <c r="C32" s="1" t="str">
        <f t="shared" si="1"/>
        <v>LOZANO</v>
      </c>
      <c r="D32" s="1" t="str">
        <f t="shared" si="2"/>
        <v>ANDRES</v>
      </c>
    </row>
    <row r="33" spans="1:4" x14ac:dyDescent="0.25">
      <c r="A33" s="1" t="s">
        <v>56</v>
      </c>
      <c r="B33" s="1" t="str">
        <f t="shared" si="0"/>
        <v>CASELLES</v>
      </c>
      <c r="C33" s="1" t="str">
        <f t="shared" si="1"/>
        <v>SABATER</v>
      </c>
      <c r="D33" s="1" t="str">
        <f t="shared" si="2"/>
        <v>CARLES</v>
      </c>
    </row>
    <row r="34" spans="1:4" x14ac:dyDescent="0.25">
      <c r="A34" s="1" t="s">
        <v>57</v>
      </c>
      <c r="B34" s="1" t="str">
        <f t="shared" si="0"/>
        <v>LAGUNILLA</v>
      </c>
      <c r="C34" s="1" t="str">
        <f t="shared" si="1"/>
        <v>GUTIERREZ</v>
      </c>
      <c r="D34" s="1" t="str">
        <f t="shared" si="2"/>
        <v>J. ANTON</v>
      </c>
    </row>
    <row r="35" spans="1:4" x14ac:dyDescent="0.25">
      <c r="A35" s="1" t="s">
        <v>58</v>
      </c>
      <c r="B35" s="1" t="str">
        <f t="shared" si="0"/>
        <v>PONS</v>
      </c>
      <c r="C35" s="1" t="str">
        <f t="shared" si="1"/>
        <v>DIAZ</v>
      </c>
      <c r="D35" s="1" t="str">
        <f t="shared" si="2"/>
        <v>ANTONI</v>
      </c>
    </row>
    <row r="36" spans="1:4" x14ac:dyDescent="0.25">
      <c r="A36" s="1" t="s">
        <v>59</v>
      </c>
      <c r="B36" s="1" t="str">
        <f t="shared" si="0"/>
        <v>RIVERA</v>
      </c>
      <c r="C36" s="1" t="str">
        <f t="shared" si="1"/>
        <v>QUINTANA</v>
      </c>
      <c r="D36" s="1" t="str">
        <f t="shared" si="2"/>
        <v>JUAN A.</v>
      </c>
    </row>
    <row r="37" spans="1:4" x14ac:dyDescent="0.25">
      <c r="A37" s="1" t="s">
        <v>60</v>
      </c>
      <c r="B37" s="1" t="str">
        <f t="shared" si="0"/>
        <v>ROMAGOSA</v>
      </c>
      <c r="C37" s="1" t="str">
        <f t="shared" si="1"/>
        <v>ALVAREZ</v>
      </c>
      <c r="D37" s="1" t="str">
        <f t="shared" si="2"/>
        <v>LINO</v>
      </c>
    </row>
    <row r="38" spans="1:4" x14ac:dyDescent="0.25">
      <c r="A38" s="1" t="s">
        <v>61</v>
      </c>
      <c r="B38" s="1" t="str">
        <f t="shared" si="0"/>
        <v>ROS</v>
      </c>
      <c r="C38" s="1" t="str">
        <f t="shared" si="1"/>
        <v>SOLAS</v>
      </c>
      <c r="D38" s="1" t="str">
        <f t="shared" si="2"/>
        <v>CARLES</v>
      </c>
    </row>
    <row r="39" spans="1:4" x14ac:dyDescent="0.25">
      <c r="A39" s="1" t="s">
        <v>62</v>
      </c>
      <c r="B39" s="1" t="str">
        <f t="shared" si="0"/>
        <v>SALINES</v>
      </c>
      <c r="C39" s="1" t="str">
        <f t="shared" si="1"/>
        <v>LOZANO</v>
      </c>
      <c r="D39" s="1" t="str">
        <f t="shared" si="2"/>
        <v>RAFAEL</v>
      </c>
    </row>
    <row r="40" spans="1:4" x14ac:dyDescent="0.25">
      <c r="A40" s="1" t="s">
        <v>63</v>
      </c>
      <c r="B40" s="1" t="str">
        <f t="shared" si="0"/>
        <v>SANTS</v>
      </c>
      <c r="C40" s="1" t="str">
        <f t="shared" si="1"/>
        <v>LOZANO</v>
      </c>
      <c r="D40" s="1" t="str">
        <f t="shared" si="2"/>
        <v>JOAN</v>
      </c>
    </row>
    <row r="41" spans="1:4" x14ac:dyDescent="0.25">
      <c r="A41" s="1" t="s">
        <v>64</v>
      </c>
      <c r="B41" s="1" t="str">
        <f t="shared" si="0"/>
        <v>SARQUELLA</v>
      </c>
      <c r="C41" s="1" t="str">
        <f t="shared" si="1"/>
        <v>LORITE</v>
      </c>
      <c r="D41" s="1" t="str">
        <f t="shared" si="2"/>
        <v>ADOLFO</v>
      </c>
    </row>
    <row r="42" spans="1:4" x14ac:dyDescent="0.25">
      <c r="A42" s="1" t="s">
        <v>65</v>
      </c>
      <c r="B42" s="1" t="str">
        <f t="shared" si="0"/>
        <v>SOLE</v>
      </c>
      <c r="C42" s="1" t="str">
        <f t="shared" si="1"/>
        <v>CASTELLS</v>
      </c>
      <c r="D42" s="1" t="str">
        <f t="shared" si="2"/>
        <v>JOAQUIN</v>
      </c>
    </row>
    <row r="43" spans="1:4" x14ac:dyDescent="0.25">
      <c r="A43" s="1" t="s">
        <v>66</v>
      </c>
      <c r="B43" s="1" t="str">
        <f t="shared" si="0"/>
        <v>VALALTA</v>
      </c>
      <c r="C43" s="1" t="str">
        <f t="shared" si="1"/>
        <v>BURLO</v>
      </c>
      <c r="D43" s="1" t="str">
        <f t="shared" si="2"/>
        <v>JUAN M</v>
      </c>
    </row>
    <row r="44" spans="1:4" x14ac:dyDescent="0.25">
      <c r="A44" s="1" t="s">
        <v>67</v>
      </c>
      <c r="B44" s="1" t="str">
        <f t="shared" si="0"/>
        <v>FARRERES</v>
      </c>
      <c r="C44" s="1" t="str">
        <f t="shared" si="1"/>
        <v>LOPEZ</v>
      </c>
      <c r="D44" s="1" t="str">
        <f t="shared" si="2"/>
        <v>MIQUEL</v>
      </c>
    </row>
    <row r="45" spans="1:4" x14ac:dyDescent="0.25">
      <c r="A45" s="1" t="s">
        <v>68</v>
      </c>
      <c r="B45" s="1" t="str">
        <f t="shared" si="0"/>
        <v>HUERTAS</v>
      </c>
      <c r="C45" s="1" t="str">
        <f t="shared" si="1"/>
        <v>PASCUAL</v>
      </c>
      <c r="D45" s="1" t="str">
        <f t="shared" si="2"/>
        <v>JOSE MARIA</v>
      </c>
    </row>
    <row r="46" spans="1:4" x14ac:dyDescent="0.25">
      <c r="A46" s="1" t="s">
        <v>69</v>
      </c>
      <c r="B46" s="1" t="str">
        <f t="shared" si="0"/>
        <v>VIDAL</v>
      </c>
      <c r="C46" s="1" t="str">
        <f t="shared" si="1"/>
        <v>CASTILLO</v>
      </c>
      <c r="D46" s="1" t="str">
        <f t="shared" si="2"/>
        <v>ANNA</v>
      </c>
    </row>
    <row r="47" spans="1:4" x14ac:dyDescent="0.25">
      <c r="A47" s="1" t="s">
        <v>70</v>
      </c>
      <c r="B47" s="1" t="str">
        <f t="shared" si="0"/>
        <v>VILA</v>
      </c>
      <c r="C47" s="1" t="str">
        <f t="shared" si="1"/>
        <v>CASTILLO</v>
      </c>
      <c r="D47" s="1" t="str">
        <f t="shared" si="2"/>
        <v>JOANA</v>
      </c>
    </row>
    <row r="48" spans="1:4" x14ac:dyDescent="0.25">
      <c r="A48" s="1" t="s">
        <v>71</v>
      </c>
      <c r="B48" s="1" t="str">
        <f t="shared" si="0"/>
        <v>MU/OZ</v>
      </c>
      <c r="C48" s="1" t="str">
        <f t="shared" si="1"/>
        <v>COLL</v>
      </c>
      <c r="D48" s="1" t="str">
        <f t="shared" si="2"/>
        <v>ENRIC</v>
      </c>
    </row>
    <row r="49" spans="1:4" x14ac:dyDescent="0.25">
      <c r="A49" s="1" t="s">
        <v>72</v>
      </c>
      <c r="B49" s="1" t="str">
        <f t="shared" si="0"/>
        <v>NAVARRO</v>
      </c>
      <c r="C49" s="1" t="str">
        <f t="shared" si="1"/>
        <v>GAVARRO</v>
      </c>
      <c r="D49" s="1" t="str">
        <f t="shared" si="2"/>
        <v>ARTUR</v>
      </c>
    </row>
    <row r="50" spans="1:4" x14ac:dyDescent="0.25">
      <c r="A50" s="1" t="s">
        <v>73</v>
      </c>
      <c r="B50" s="1" t="str">
        <f t="shared" si="0"/>
        <v>RAMIREZ</v>
      </c>
      <c r="C50" s="1" t="str">
        <f t="shared" si="1"/>
        <v>NIETO</v>
      </c>
      <c r="D50" s="1" t="str">
        <f t="shared" si="2"/>
        <v>JUST</v>
      </c>
    </row>
    <row r="51" spans="1:4" x14ac:dyDescent="0.25">
      <c r="A51" s="1" t="s">
        <v>74</v>
      </c>
      <c r="B51" s="1" t="str">
        <f t="shared" si="0"/>
        <v>RIPOLLES</v>
      </c>
      <c r="C51" s="1" t="str">
        <f t="shared" si="1"/>
        <v>CASANUEVA</v>
      </c>
      <c r="D51" s="1" t="str">
        <f t="shared" si="2"/>
        <v>MANUEL</v>
      </c>
    </row>
    <row r="52" spans="1:4" x14ac:dyDescent="0.25">
      <c r="A52" s="1" t="s">
        <v>75</v>
      </c>
      <c r="B52" s="1" t="str">
        <f t="shared" si="0"/>
        <v>ALSINA</v>
      </c>
      <c r="C52" s="1" t="str">
        <f t="shared" si="1"/>
        <v>GALVAN</v>
      </c>
      <c r="D52" s="1" t="str">
        <f t="shared" si="2"/>
        <v>ROSA</v>
      </c>
    </row>
    <row r="53" spans="1:4" x14ac:dyDescent="0.25">
      <c r="A53" s="1" t="s">
        <v>76</v>
      </c>
      <c r="B53" s="1" t="str">
        <f t="shared" si="0"/>
        <v>ANGELES</v>
      </c>
      <c r="C53" s="1" t="str">
        <f t="shared" si="1"/>
        <v>CERDA</v>
      </c>
      <c r="D53" s="1" t="str">
        <f t="shared" si="2"/>
        <v>M ROSA</v>
      </c>
    </row>
    <row r="54" spans="1:4" x14ac:dyDescent="0.25">
      <c r="A54" s="1" t="s">
        <v>77</v>
      </c>
      <c r="B54" s="1" t="str">
        <f t="shared" si="0"/>
        <v>CASES</v>
      </c>
      <c r="C54" s="1" t="str">
        <f t="shared" si="1"/>
        <v>BERNUY</v>
      </c>
      <c r="D54" s="1" t="str">
        <f t="shared" si="2"/>
        <v>FRANCISCA</v>
      </c>
    </row>
    <row r="55" spans="1:4" x14ac:dyDescent="0.25">
      <c r="A55" s="1" t="s">
        <v>78</v>
      </c>
      <c r="B55" s="1" t="str">
        <f t="shared" si="0"/>
        <v>RAMS</v>
      </c>
      <c r="C55" s="1" t="str">
        <f t="shared" si="1"/>
        <v>SANTOS</v>
      </c>
      <c r="D55" s="1" t="str">
        <f t="shared" si="2"/>
        <v>CAYETANO</v>
      </c>
    </row>
    <row r="56" spans="1:4" x14ac:dyDescent="0.25">
      <c r="A56" s="1" t="s">
        <v>79</v>
      </c>
      <c r="B56" s="1" t="str">
        <f t="shared" si="0"/>
        <v>CRUZ</v>
      </c>
      <c r="C56" s="1" t="str">
        <f t="shared" si="1"/>
        <v>TRILLO</v>
      </c>
      <c r="D56" s="1" t="str">
        <f t="shared" si="2"/>
        <v>M DOLORES</v>
      </c>
    </row>
    <row r="57" spans="1:4" x14ac:dyDescent="0.25">
      <c r="A57" s="1" t="s">
        <v>80</v>
      </c>
      <c r="B57" s="1" t="str">
        <f t="shared" si="0"/>
        <v>DOMINGUEZ</v>
      </c>
      <c r="C57" s="1" t="str">
        <f t="shared" si="1"/>
        <v>LATASA</v>
      </c>
      <c r="D57" s="1" t="str">
        <f t="shared" si="2"/>
        <v>ANGEL</v>
      </c>
    </row>
    <row r="58" spans="1:4" x14ac:dyDescent="0.25">
      <c r="A58" s="1" t="s">
        <v>81</v>
      </c>
      <c r="B58" s="1" t="str">
        <f t="shared" si="0"/>
        <v>SANCHO</v>
      </c>
      <c r="C58" s="1" t="str">
        <f t="shared" si="1"/>
        <v>ROMERO</v>
      </c>
      <c r="D58" s="1" t="str">
        <f t="shared" si="2"/>
        <v>EDUARDO</v>
      </c>
    </row>
    <row r="59" spans="1:4" x14ac:dyDescent="0.25">
      <c r="A59" s="1" t="s">
        <v>82</v>
      </c>
      <c r="B59" s="1" t="str">
        <f t="shared" si="0"/>
        <v>UBACH</v>
      </c>
      <c r="C59" s="1" t="str">
        <f t="shared" si="1"/>
        <v>HERNANDEZ</v>
      </c>
      <c r="D59" s="1" t="str">
        <f t="shared" si="2"/>
        <v>JOSEP</v>
      </c>
    </row>
    <row r="60" spans="1:4" x14ac:dyDescent="0.25">
      <c r="A60" s="1" t="s">
        <v>83</v>
      </c>
      <c r="B60" s="1" t="str">
        <f t="shared" si="0"/>
        <v>BLASI</v>
      </c>
      <c r="C60" s="1" t="str">
        <f t="shared" si="1"/>
        <v>CAMPOY</v>
      </c>
      <c r="D60" s="1" t="str">
        <f t="shared" si="2"/>
        <v>ANA M</v>
      </c>
    </row>
    <row r="61" spans="1:4" x14ac:dyDescent="0.25">
      <c r="A61" s="1" t="s">
        <v>84</v>
      </c>
      <c r="B61" s="1" t="str">
        <f t="shared" si="0"/>
        <v>ESTEBAN</v>
      </c>
      <c r="C61" s="1" t="str">
        <f t="shared" si="1"/>
        <v>FERRERES</v>
      </c>
      <c r="D61" s="1" t="str">
        <f t="shared" si="2"/>
        <v>JUAN</v>
      </c>
    </row>
    <row r="62" spans="1:4" x14ac:dyDescent="0.25">
      <c r="A62" s="1" t="s">
        <v>85</v>
      </c>
      <c r="B62" s="1" t="str">
        <f t="shared" si="0"/>
        <v>OBIOLS</v>
      </c>
      <c r="C62" s="1" t="str">
        <f t="shared" si="1"/>
        <v>DOMINGO</v>
      </c>
      <c r="D62" s="1" t="str">
        <f t="shared" si="2"/>
        <v>TERESA</v>
      </c>
    </row>
    <row r="63" spans="1:4" x14ac:dyDescent="0.25">
      <c r="A63" s="1" t="s">
        <v>86</v>
      </c>
      <c r="B63" s="1" t="str">
        <f t="shared" si="0"/>
        <v>ADELL</v>
      </c>
      <c r="C63" s="1" t="str">
        <f t="shared" si="1"/>
        <v>ROMERO</v>
      </c>
      <c r="D63" s="1" t="str">
        <f t="shared" si="2"/>
        <v>ANA MARIA</v>
      </c>
    </row>
    <row r="64" spans="1:4" x14ac:dyDescent="0.25">
      <c r="A64" s="1" t="s">
        <v>87</v>
      </c>
      <c r="B64" s="1" t="str">
        <f t="shared" si="0"/>
        <v>ANDREU</v>
      </c>
      <c r="C64" s="1" t="str">
        <f t="shared" si="1"/>
        <v>FIGUEIRAS</v>
      </c>
      <c r="D64" s="1" t="str">
        <f t="shared" si="2"/>
        <v>M PILAR</v>
      </c>
    </row>
    <row r="65" spans="1:4" x14ac:dyDescent="0.25">
      <c r="A65" s="1" t="s">
        <v>88</v>
      </c>
      <c r="B65" s="1" t="str">
        <f t="shared" si="0"/>
        <v>REYES</v>
      </c>
      <c r="C65" s="1" t="str">
        <f t="shared" si="1"/>
        <v>DEL CAMPO</v>
      </c>
      <c r="D65" s="1" t="str">
        <f t="shared" si="2"/>
        <v>ANTONIO</v>
      </c>
    </row>
    <row r="66" spans="1:4" x14ac:dyDescent="0.25">
      <c r="A66" s="1" t="s">
        <v>89</v>
      </c>
      <c r="B66" s="1" t="str">
        <f t="shared" si="0"/>
        <v>AMETLLO</v>
      </c>
      <c r="C66" s="1" t="str">
        <f t="shared" si="1"/>
        <v>GALI</v>
      </c>
      <c r="D66" s="1" t="str">
        <f t="shared" si="2"/>
        <v>JESUS</v>
      </c>
    </row>
    <row r="67" spans="1:4" x14ac:dyDescent="0.25">
      <c r="A67" s="1" t="s">
        <v>90</v>
      </c>
      <c r="B67" s="1" t="str">
        <f t="shared" ref="B67:B75" si="3">LEFT(A67,SEARCH(" ",A67)-1)</f>
        <v>GIRO</v>
      </c>
      <c r="C67" s="1" t="str">
        <f t="shared" ref="C67:C75" si="4">MID(A67,SEARCH(" ",A67)+1,SEARCH(",",A67)-SEARCH(" ",A67)-1)</f>
        <v>CASALS</v>
      </c>
      <c r="D67" s="1" t="str">
        <f t="shared" ref="D67:D75" si="5">MID(A67,SEARCH(",",A67)+2,LEN(A67)-SEARCH(",",A67)-1)</f>
        <v>FERMI</v>
      </c>
    </row>
    <row r="68" spans="1:4" x14ac:dyDescent="0.25">
      <c r="A68" s="1" t="s">
        <v>91</v>
      </c>
      <c r="B68" s="1" t="str">
        <f t="shared" si="3"/>
        <v>ORTEGA</v>
      </c>
      <c r="C68" s="1" t="str">
        <f t="shared" si="4"/>
        <v>FARGAS</v>
      </c>
      <c r="D68" s="1" t="str">
        <f t="shared" si="5"/>
        <v>JOAN</v>
      </c>
    </row>
    <row r="69" spans="1:4" x14ac:dyDescent="0.25">
      <c r="A69" s="1" t="s">
        <v>92</v>
      </c>
      <c r="B69" s="1" t="str">
        <f t="shared" si="3"/>
        <v>CLAVERO</v>
      </c>
      <c r="C69" s="1" t="str">
        <f t="shared" si="4"/>
        <v>GALINDO</v>
      </c>
      <c r="D69" s="1" t="str">
        <f t="shared" si="5"/>
        <v>ANGEL</v>
      </c>
    </row>
    <row r="70" spans="1:4" x14ac:dyDescent="0.25">
      <c r="A70" s="1" t="s">
        <v>93</v>
      </c>
      <c r="B70" s="1" t="str">
        <f t="shared" si="3"/>
        <v>DUAT</v>
      </c>
      <c r="C70" s="1" t="str">
        <f t="shared" si="4"/>
        <v>GINES</v>
      </c>
      <c r="D70" s="1" t="str">
        <f t="shared" si="5"/>
        <v>JUAN</v>
      </c>
    </row>
    <row r="71" spans="1:4" x14ac:dyDescent="0.25">
      <c r="A71" s="1" t="s">
        <v>94</v>
      </c>
      <c r="B71" s="1" t="str">
        <f t="shared" si="3"/>
        <v>MARTIN</v>
      </c>
      <c r="C71" s="1" t="str">
        <f t="shared" si="4"/>
        <v>MORENO</v>
      </c>
      <c r="D71" s="1" t="str">
        <f t="shared" si="5"/>
        <v>JAUME</v>
      </c>
    </row>
    <row r="72" spans="1:4" x14ac:dyDescent="0.25">
      <c r="A72" s="1" t="s">
        <v>95</v>
      </c>
      <c r="B72" s="1" t="str">
        <f t="shared" si="3"/>
        <v>GOYA</v>
      </c>
      <c r="C72" s="1" t="str">
        <f t="shared" si="4"/>
        <v>SANCHEZ</v>
      </c>
      <c r="D72" s="1" t="str">
        <f t="shared" si="5"/>
        <v>JULIÀ</v>
      </c>
    </row>
    <row r="73" spans="1:4" x14ac:dyDescent="0.25">
      <c r="A73" s="1" t="s">
        <v>96</v>
      </c>
      <c r="B73" s="1" t="str">
        <f t="shared" si="3"/>
        <v>MAS</v>
      </c>
      <c r="C73" s="1" t="str">
        <f t="shared" si="4"/>
        <v>FARRE</v>
      </c>
      <c r="D73" s="1" t="str">
        <f t="shared" si="5"/>
        <v>DANIEL</v>
      </c>
    </row>
    <row r="74" spans="1:4" x14ac:dyDescent="0.25">
      <c r="A74" s="1" t="s">
        <v>97</v>
      </c>
      <c r="B74" s="1" t="str">
        <f t="shared" si="3"/>
        <v>PÉREZ</v>
      </c>
      <c r="C74" s="1" t="str">
        <f t="shared" si="4"/>
        <v>LAFUENTE</v>
      </c>
      <c r="D74" s="1" t="str">
        <f t="shared" si="5"/>
        <v>JORDI</v>
      </c>
    </row>
    <row r="75" spans="1:4" x14ac:dyDescent="0.25">
      <c r="A75" s="1" t="s">
        <v>98</v>
      </c>
      <c r="B75" s="1" t="str">
        <f t="shared" si="3"/>
        <v>PLA</v>
      </c>
      <c r="C75" s="1" t="str">
        <f t="shared" si="4"/>
        <v>CARRERA</v>
      </c>
      <c r="D75" s="1" t="str">
        <f t="shared" si="5"/>
        <v>CARME</v>
      </c>
    </row>
  </sheetData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13</vt:i4>
      </vt:variant>
    </vt:vector>
  </HeadingPairs>
  <TitlesOfParts>
    <vt:vector size="13" baseType="lpstr">
      <vt:lpstr>Preus</vt:lpstr>
      <vt:lpstr>Descomptes</vt:lpstr>
      <vt:lpstr>Descomptes (2)</vt:lpstr>
      <vt:lpstr>Bàsquet</vt:lpstr>
      <vt:lpstr>Bàsquet (2)</vt:lpstr>
      <vt:lpstr>NIF</vt:lpstr>
      <vt:lpstr>NIF (2)</vt:lpstr>
      <vt:lpstr>Cognoms i Nom</vt:lpstr>
      <vt:lpstr>Cognoms i Nom (2)</vt:lpstr>
      <vt:lpstr>Pijama</vt:lpstr>
      <vt:lpstr>Pijama (2)</vt:lpstr>
      <vt:lpstr>Dígits de control i IBAN</vt:lpstr>
      <vt:lpstr>llauna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2022-10-14T15:56:45Z</dcterms:created>
  <dcterms:modified xsi:type="dcterms:W3CDTF">2022-11-12T14:53:23Z</dcterms:modified>
</cp:coreProperties>
</file>