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a\Desktop\Nous exercicis Excel\"/>
    </mc:Choice>
  </mc:AlternateContent>
  <xr:revisionPtr revIDLastSave="0" documentId="13_ncr:1_{7AEEECDC-1D11-4067-8F9E-FBBF72A4BDAF}" xr6:coauthVersionLast="47" xr6:coauthVersionMax="47" xr10:uidLastSave="{00000000-0000-0000-0000-000000000000}"/>
  <bookViews>
    <workbookView xWindow="-120" yWindow="-120" windowWidth="29040" windowHeight="15720" xr2:uid="{D9484332-0799-4D8B-B59D-0672AFEC6671}"/>
  </bookViews>
  <sheets>
    <sheet name="personal" sheetId="2" r:id="rId1"/>
    <sheet name="control factures" sheetId="3" r:id="rId2"/>
    <sheet name="comanda" sheetId="4" r:id="rId3"/>
    <sheet name="gener" sheetId="5" r:id="rId4"/>
    <sheet name="febrer" sheetId="6" r:id="rId5"/>
    <sheet name="març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7" l="1"/>
  <c r="F9" i="6"/>
  <c r="B11" i="5"/>
  <c r="B12" i="5" s="1"/>
  <c r="B13" i="5" s="1"/>
  <c r="B10" i="5"/>
  <c r="F9" i="5"/>
  <c r="F10" i="5" s="1"/>
  <c r="F11" i="5" s="1"/>
  <c r="F12" i="5" s="1"/>
  <c r="F13" i="5" s="1"/>
  <c r="E5" i="5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55" i="4" s="1"/>
  <c r="C21" i="3"/>
  <c r="E21" i="3" s="1"/>
  <c r="C20" i="3"/>
  <c r="F20" i="3" s="1"/>
  <c r="C19" i="3"/>
  <c r="F19" i="3" s="1"/>
  <c r="C18" i="3"/>
  <c r="F18" i="3" s="1"/>
  <c r="C17" i="3"/>
  <c r="F17" i="3" s="1"/>
  <c r="C16" i="3"/>
  <c r="F16" i="3" s="1"/>
  <c r="C15" i="3"/>
  <c r="E15" i="3" s="1"/>
  <c r="C14" i="3"/>
  <c r="F14" i="3" s="1"/>
  <c r="C13" i="3"/>
  <c r="E13" i="3" s="1"/>
  <c r="C12" i="3"/>
  <c r="F12" i="3" s="1"/>
  <c r="C11" i="3"/>
  <c r="F11" i="3" s="1"/>
  <c r="C10" i="3"/>
  <c r="F10" i="3" s="1"/>
  <c r="C9" i="3"/>
  <c r="F9" i="3" s="1"/>
  <c r="C8" i="3"/>
  <c r="F8" i="3" s="1"/>
  <c r="C7" i="3"/>
  <c r="E7" i="3" s="1"/>
  <c r="C6" i="3"/>
  <c r="E6" i="3" s="1"/>
  <c r="C5" i="3"/>
  <c r="E5" i="3" s="1"/>
  <c r="C4" i="3"/>
  <c r="F4" i="3" s="1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2" i="2"/>
  <c r="E10" i="3" l="1"/>
  <c r="F13" i="3"/>
  <c r="E8" i="3"/>
  <c r="F6" i="3"/>
  <c r="F15" i="3"/>
  <c r="F7" i="3"/>
  <c r="E16" i="3"/>
  <c r="F21" i="3"/>
  <c r="F5" i="3"/>
  <c r="E17" i="3"/>
  <c r="E9" i="3"/>
  <c r="E14" i="3"/>
  <c r="E18" i="3"/>
  <c r="D56" i="4"/>
  <c r="D57" i="4" s="1"/>
  <c r="E11" i="3"/>
  <c r="E19" i="3"/>
  <c r="E4" i="3"/>
  <c r="E12" i="3"/>
  <c r="E20" i="3"/>
</calcChain>
</file>

<file path=xl/sharedStrings.xml><?xml version="1.0" encoding="utf-8"?>
<sst xmlns="http://schemas.openxmlformats.org/spreadsheetml/2006/main" count="400" uniqueCount="221">
  <si>
    <t>COGNOMS</t>
  </si>
  <si>
    <t>NOM</t>
  </si>
  <si>
    <t>DATAN</t>
  </si>
  <si>
    <t>SEXE</t>
  </si>
  <si>
    <t>RELAB</t>
  </si>
  <si>
    <t>CATEGORIA</t>
  </si>
  <si>
    <t>SOU BASE</t>
  </si>
  <si>
    <t>COMPL. DESTÍ</t>
  </si>
  <si>
    <t>ESPECÍFIC</t>
  </si>
  <si>
    <t>TOTAL SALARI</t>
  </si>
  <si>
    <t>VALLS GALINDO</t>
  </si>
  <si>
    <t>LAURA</t>
  </si>
  <si>
    <t>D</t>
  </si>
  <si>
    <t>CL</t>
  </si>
  <si>
    <t>LUCENA PONS</t>
  </si>
  <si>
    <t>RAMON</t>
  </si>
  <si>
    <t>H</t>
  </si>
  <si>
    <t>FN</t>
  </si>
  <si>
    <t>SANTIS MIGUELENA</t>
  </si>
  <si>
    <t>CARLES</t>
  </si>
  <si>
    <t>CASTANY CODINA</t>
  </si>
  <si>
    <t>RAFAELA</t>
  </si>
  <si>
    <t>CATALAN MANERO</t>
  </si>
  <si>
    <t>FRANCISCO</t>
  </si>
  <si>
    <t>FERNANDEZ CLARES</t>
  </si>
  <si>
    <t>RAFAEL</t>
  </si>
  <si>
    <t>FISAS GUILLAMON</t>
  </si>
  <si>
    <t>AURORA</t>
  </si>
  <si>
    <t>FRANC GOMEZ</t>
  </si>
  <si>
    <t>VICTORIA</t>
  </si>
  <si>
    <t>HUESO ALEGRIA</t>
  </si>
  <si>
    <t>ANA</t>
  </si>
  <si>
    <t>LACALLE LOPEZ</t>
  </si>
  <si>
    <t>MARIA</t>
  </si>
  <si>
    <t>ROURE HUGUET</t>
  </si>
  <si>
    <t>CASTELL MUNÉ</t>
  </si>
  <si>
    <t>CARMEN</t>
  </si>
  <si>
    <t>HERNANDEZ MICHEL</t>
  </si>
  <si>
    <t>JOSEP M.</t>
  </si>
  <si>
    <t>MIRET OLIVA</t>
  </si>
  <si>
    <t>ANTONI</t>
  </si>
  <si>
    <t>PO</t>
  </si>
  <si>
    <t>PUIGDOLLERS MONTES</t>
  </si>
  <si>
    <t>NURIA</t>
  </si>
  <si>
    <t>ZAFRA ARLA</t>
  </si>
  <si>
    <t>COMES GOMEZ</t>
  </si>
  <si>
    <t>ROSA</t>
  </si>
  <si>
    <t>FABREGAT RIVERA</t>
  </si>
  <si>
    <t>CARMELO</t>
  </si>
  <si>
    <t>FALCONERO CODINA</t>
  </si>
  <si>
    <t>FERNANDO</t>
  </si>
  <si>
    <t>QUESADA SANCHEZ</t>
  </si>
  <si>
    <t>JULI</t>
  </si>
  <si>
    <t>VELAZQUEZ ESTRADE</t>
  </si>
  <si>
    <t>LEONOR</t>
  </si>
  <si>
    <t>ACEBEDO RUBIO</t>
  </si>
  <si>
    <t>M TERESA</t>
  </si>
  <si>
    <t>BOLEDA BLANCH</t>
  </si>
  <si>
    <t>M TURA</t>
  </si>
  <si>
    <t>ENCARNACION GASTON</t>
  </si>
  <si>
    <t>JOSE MARIA</t>
  </si>
  <si>
    <t>ESCOFET GALLARDO</t>
  </si>
  <si>
    <t>MIGUEL</t>
  </si>
  <si>
    <t>GOMEZ ATSUARA</t>
  </si>
  <si>
    <t>LAHOZ ESTRADA</t>
  </si>
  <si>
    <t>LUCAS ROSELL</t>
  </si>
  <si>
    <t>JOSEP M</t>
  </si>
  <si>
    <t>MORALES DIAZ</t>
  </si>
  <si>
    <t>MORÉ VALLEJOS</t>
  </si>
  <si>
    <t>EDUARD</t>
  </si>
  <si>
    <t>VIDAL LOZANO</t>
  </si>
  <si>
    <t>ANDRES</t>
  </si>
  <si>
    <t>CASELLES SABATER</t>
  </si>
  <si>
    <t>LAGUNILLA GUTIERREZ</t>
  </si>
  <si>
    <t>J. ANTON</t>
  </si>
  <si>
    <t>PONS DIAZ</t>
  </si>
  <si>
    <t>RIVERA QUINTANA</t>
  </si>
  <si>
    <t>JUAN A.</t>
  </si>
  <si>
    <t>ROMAGOSA ALVAREZ</t>
  </si>
  <si>
    <t>LINO</t>
  </si>
  <si>
    <t>ROS SOLAS</t>
  </si>
  <si>
    <t>SALINES LOZANO</t>
  </si>
  <si>
    <t>SANTS LOZANO</t>
  </si>
  <si>
    <t>JOAN</t>
  </si>
  <si>
    <t>SARQUELLA LORITE</t>
  </si>
  <si>
    <t>ADOLFO</t>
  </si>
  <si>
    <t>SOLE CASTELLS</t>
  </si>
  <si>
    <t>JOAQUIN</t>
  </si>
  <si>
    <t>VALALTA BURLO</t>
  </si>
  <si>
    <t>JUAN M</t>
  </si>
  <si>
    <t>FARRERES LOPEZ</t>
  </si>
  <si>
    <t>MIQUEL</t>
  </si>
  <si>
    <t>HUERTAS PASCUAL</t>
  </si>
  <si>
    <t>VIDAL CASTILLO</t>
  </si>
  <si>
    <t>ANNA</t>
  </si>
  <si>
    <t>VILA CASTILLO</t>
  </si>
  <si>
    <t>JOANA</t>
  </si>
  <si>
    <t>MU/OZ COLL</t>
  </si>
  <si>
    <t>ENRIC</t>
  </si>
  <si>
    <t>NAVARRO GAVARRO</t>
  </si>
  <si>
    <t>ARTUR</t>
  </si>
  <si>
    <t>RAMIREZ NIETO</t>
  </si>
  <si>
    <t>JUST</t>
  </si>
  <si>
    <t>RIPOLLES CASANUEVA</t>
  </si>
  <si>
    <t>MANUEL</t>
  </si>
  <si>
    <t>ALSINA GALVAN</t>
  </si>
  <si>
    <t>ANGELES CERDA</t>
  </si>
  <si>
    <t>M ROSA</t>
  </si>
  <si>
    <t>CASES BERNUY</t>
  </si>
  <si>
    <t>FRANCISCA</t>
  </si>
  <si>
    <t>RAMS SANTOS</t>
  </si>
  <si>
    <t>CAYETANO</t>
  </si>
  <si>
    <t>CRUZ TRILLO</t>
  </si>
  <si>
    <t>M DOLORES</t>
  </si>
  <si>
    <t>DOMINGUEZ LATASA</t>
  </si>
  <si>
    <t>ANGEL</t>
  </si>
  <si>
    <t>SANCHO ROMERO</t>
  </si>
  <si>
    <t>EDUARDO</t>
  </si>
  <si>
    <t>UBACH HERNANDEZ</t>
  </si>
  <si>
    <t>JOSEP</t>
  </si>
  <si>
    <t>BLASI CAMPOY</t>
  </si>
  <si>
    <t>ANA M</t>
  </si>
  <si>
    <t>ESTEBAN FERRERES</t>
  </si>
  <si>
    <t>JUAN</t>
  </si>
  <si>
    <t>OBIOLS DOMINGO</t>
  </si>
  <si>
    <t>TERESA</t>
  </si>
  <si>
    <t>ADELL ROMERO</t>
  </si>
  <si>
    <t>ANA MARIA</t>
  </si>
  <si>
    <t>ANDREU FIGUEIRAS</t>
  </si>
  <si>
    <t>M PILAR</t>
  </si>
  <si>
    <t>REYES DEL CAMPO</t>
  </si>
  <si>
    <t>ANTONIO</t>
  </si>
  <si>
    <t>AMETLLO GALI</t>
  </si>
  <si>
    <t>JESUS</t>
  </si>
  <si>
    <t>GIRO CASALS</t>
  </si>
  <si>
    <t>FERMI</t>
  </si>
  <si>
    <t>ORTEGA FARGAS</t>
  </si>
  <si>
    <t>CLAVERO GALINDO</t>
  </si>
  <si>
    <t>DUAT GINES</t>
  </si>
  <si>
    <t>MARTIN MORENO</t>
  </si>
  <si>
    <t>JAUME</t>
  </si>
  <si>
    <t>GOYA SANCHEZ</t>
  </si>
  <si>
    <t>JULIÀ</t>
  </si>
  <si>
    <t>MAS FARRE</t>
  </si>
  <si>
    <t>DANIEL</t>
  </si>
  <si>
    <t>PÉREZ LAFUENTE</t>
  </si>
  <si>
    <t>JORDI</t>
  </si>
  <si>
    <t>CD</t>
  </si>
  <si>
    <t>PLA CARRERA</t>
  </si>
  <si>
    <t>CARME</t>
  </si>
  <si>
    <t>Control pagament factures</t>
  </si>
  <si>
    <t>Empresa</t>
  </si>
  <si>
    <t>Data</t>
  </si>
  <si>
    <t>Dies
des de la data</t>
  </si>
  <si>
    <t>Import</t>
  </si>
  <si>
    <t>Recàrrec
s/n</t>
  </si>
  <si>
    <t>Import a pagar</t>
  </si>
  <si>
    <t>Iber mòdul</t>
  </si>
  <si>
    <t>Pauta</t>
  </si>
  <si>
    <t>Arlex</t>
  </si>
  <si>
    <t>Biok</t>
  </si>
  <si>
    <t>Daser</t>
  </si>
  <si>
    <t>Kali grup</t>
  </si>
  <si>
    <t>Ofiprix</t>
  </si>
  <si>
    <t>Nexo</t>
  </si>
  <si>
    <t>Ibersit</t>
  </si>
  <si>
    <t>Formastant</t>
  </si>
  <si>
    <t>Kemen</t>
  </si>
  <si>
    <t>Eurosur</t>
  </si>
  <si>
    <t>Laie</t>
  </si>
  <si>
    <t>Documenta</t>
  </si>
  <si>
    <t>Díaz de Santos</t>
  </si>
  <si>
    <t>Bosch</t>
  </si>
  <si>
    <t>Estudio</t>
  </si>
  <si>
    <t>Abacus</t>
  </si>
  <si>
    <t>Nº COMANDA</t>
  </si>
  <si>
    <t>CODI</t>
  </si>
  <si>
    <t>ADREÇA</t>
  </si>
  <si>
    <t>DATA COMANDA</t>
  </si>
  <si>
    <t>POBLACIÓ</t>
  </si>
  <si>
    <t>DATA LLIURAMENT</t>
  </si>
  <si>
    <t>TELÈFON</t>
  </si>
  <si>
    <t>FAX</t>
  </si>
  <si>
    <t>LLIURAMENT</t>
  </si>
  <si>
    <t>PLAÇA DELS PINS, S/N</t>
  </si>
  <si>
    <t>CENTRE</t>
  </si>
  <si>
    <t xml:space="preserve">CENTRE CÍVIC </t>
  </si>
  <si>
    <t>FACTURAR A</t>
  </si>
  <si>
    <t>AJUNTAMENT DE PUJALS</t>
  </si>
  <si>
    <t>N.I.F. P-0001111-B</t>
  </si>
  <si>
    <t>SERVEI DE COMPRES</t>
  </si>
  <si>
    <t>C/MAJOR, 6, 4t - 18000</t>
  </si>
  <si>
    <t>QUANTITAT</t>
  </si>
  <si>
    <t>DESCRIPCIÓ</t>
  </si>
  <si>
    <t>PREU UNITARI</t>
  </si>
  <si>
    <t>IMPORT</t>
  </si>
  <si>
    <t>TOTAL</t>
  </si>
  <si>
    <t>IVA 21%</t>
  </si>
  <si>
    <t>CAP DEL DEPARTAMENT DE COMPRES</t>
  </si>
  <si>
    <t>DATA</t>
  </si>
  <si>
    <t>OBSERVACIONS</t>
  </si>
  <si>
    <t xml:space="preserve"> LLIBRE DE CAIXA</t>
  </si>
  <si>
    <t>Mes:</t>
  </si>
  <si>
    <t>Gener</t>
  </si>
  <si>
    <t>Saldo dia 1</t>
  </si>
  <si>
    <t>Saldo final</t>
  </si>
  <si>
    <t>Núm.</t>
  </si>
  <si>
    <t>Descripció</t>
  </si>
  <si>
    <t>Ingressos</t>
  </si>
  <si>
    <t>Despeses</t>
  </si>
  <si>
    <t>Saldo</t>
  </si>
  <si>
    <t>Paper impressora</t>
  </si>
  <si>
    <t>Venda impressos</t>
  </si>
  <si>
    <t>Tinta impressora color</t>
  </si>
  <si>
    <t>Productes de neteja</t>
  </si>
  <si>
    <t>Febrer</t>
  </si>
  <si>
    <t>Març</t>
  </si>
  <si>
    <t>TRIENNIS</t>
  </si>
  <si>
    <t>SOL·LICITUD DE COMANDA</t>
  </si>
  <si>
    <t>PROVEÏDOR</t>
  </si>
  <si>
    <t>SOL·LICITANT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</si>
</sst>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&quot;.&quot;00&quot;.&quot;00"/>
    <numFmt numFmtId="165" formatCode="_-* #,##0.00\ _D_M_-;\-* #,##0.00\ _D_M_-;_-* &quot;-&quot;??\ _D_M_-;_-@_-"/>
    <numFmt numFmtId="166" formatCode="_-* #,##0\ _D_M_-;\-* #,##0\ _D_M_-;_-* &quot;-&quot;??\ _D_M_-;_-@_-"/>
    <numFmt numFmtId="167" formatCode="_-* #,##0.00\ &quot;DM&quot;_-;\-* #,##0.00\ &quot;DM&quot;_-;_-* &quot;-&quot;??\ &quot;DM&quot;_-;_-@_-"/>
  </numFmts>
  <fonts count="21" x14ac:knownFonts="1">
    <font>
      <sz val="11"/>
      <color theme="1"/>
      <name val="Calibri"/>
      <family val="2"/>
      <scheme val="minor"/>
    </font>
    <font>
      <sz val="10"/>
      <color indexed="8"/>
      <name val="MS Sans Serif"/>
    </font>
    <font>
      <b/>
      <sz val="11"/>
      <color indexed="8"/>
      <name val="Calibri"/>
      <family val="2"/>
      <scheme val="minor"/>
    </font>
    <font>
      <sz val="10"/>
      <name val="Arial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6"/>
      <color indexed="39"/>
      <name val="Calibri"/>
      <family val="2"/>
      <scheme val="minor"/>
    </font>
    <font>
      <sz val="10"/>
      <name val="MS Sans Serif"/>
    </font>
    <font>
      <i/>
      <sz val="11"/>
      <color indexed="39"/>
      <name val="Calibri"/>
      <family val="2"/>
      <scheme val="minor"/>
    </font>
    <font>
      <i/>
      <sz val="11"/>
      <color indexed="10"/>
      <name val="Calibri"/>
      <family val="2"/>
      <scheme val="minor"/>
    </font>
    <font>
      <sz val="11"/>
      <color indexed="38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indexed="9"/>
      <name val="Calibri"/>
      <family val="2"/>
      <scheme val="minor"/>
    </font>
    <font>
      <i/>
      <sz val="10"/>
      <color indexed="39"/>
      <name val="Calibri"/>
      <family val="2"/>
      <scheme val="minor"/>
    </font>
    <font>
      <i/>
      <sz val="10"/>
      <color indexed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gray0625">
        <fgColor indexed="26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8" fillId="4" borderId="1">
      <alignment horizontal="left" vertical="center"/>
    </xf>
    <xf numFmtId="0" fontId="9" fillId="0" borderId="0"/>
    <xf numFmtId="165" fontId="9" fillId="0" borderId="0" applyFont="0" applyFill="0" applyBorder="0" applyAlignment="0" applyProtection="0"/>
    <xf numFmtId="0" fontId="13" fillId="0" borderId="0"/>
    <xf numFmtId="167" fontId="9" fillId="0" borderId="0" applyFont="0" applyFill="0" applyBorder="0" applyAlignment="0" applyProtection="0"/>
  </cellStyleXfs>
  <cellXfs count="78">
    <xf numFmtId="0" fontId="0" fillId="0" borderId="0" xfId="0"/>
    <xf numFmtId="0" fontId="4" fillId="0" borderId="0" xfId="2" applyFont="1"/>
    <xf numFmtId="4" fontId="5" fillId="0" borderId="0" xfId="1" applyNumberFormat="1" applyFont="1" applyAlignment="1">
      <alignment horizontal="right" wrapText="1"/>
    </xf>
    <xf numFmtId="0" fontId="6" fillId="3" borderId="1" xfId="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/>
    </xf>
    <xf numFmtId="3" fontId="6" fillId="3" borderId="1" xfId="2" applyNumberFormat="1" applyFont="1" applyFill="1" applyBorder="1" applyAlignment="1">
      <alignment horizontal="center" vertical="center"/>
    </xf>
    <xf numFmtId="0" fontId="4" fillId="0" borderId="0" xfId="2" applyFont="1" applyAlignment="1">
      <alignment horizontal="center"/>
    </xf>
    <xf numFmtId="0" fontId="4" fillId="0" borderId="1" xfId="2" applyFont="1" applyBorder="1"/>
    <xf numFmtId="14" fontId="4" fillId="0" borderId="1" xfId="2" applyNumberFormat="1" applyFont="1" applyBorder="1"/>
    <xf numFmtId="1" fontId="4" fillId="0" borderId="1" xfId="2" applyNumberFormat="1" applyFont="1" applyBorder="1"/>
    <xf numFmtId="4" fontId="4" fillId="0" borderId="1" xfId="2" applyNumberFormat="1" applyFont="1" applyBorder="1"/>
    <xf numFmtId="14" fontId="4" fillId="0" borderId="0" xfId="2" applyNumberFormat="1" applyFont="1"/>
    <xf numFmtId="3" fontId="4" fillId="0" borderId="0" xfId="2" applyNumberFormat="1" applyFont="1"/>
    <xf numFmtId="0" fontId="7" fillId="0" borderId="0" xfId="2" applyFont="1"/>
    <xf numFmtId="0" fontId="6" fillId="4" borderId="1" xfId="3" applyFont="1">
      <alignment horizontal="left" vertical="center"/>
    </xf>
    <xf numFmtId="0" fontId="4" fillId="0" borderId="2" xfId="2" applyFont="1" applyBorder="1"/>
    <xf numFmtId="0" fontId="4" fillId="0" borderId="3" xfId="2" applyFont="1" applyBorder="1"/>
    <xf numFmtId="0" fontId="4" fillId="0" borderId="4" xfId="2" applyFont="1" applyBorder="1"/>
    <xf numFmtId="164" fontId="4" fillId="0" borderId="2" xfId="2" applyNumberFormat="1" applyFont="1" applyBorder="1" applyAlignment="1">
      <alignment horizontal="left"/>
    </xf>
    <xf numFmtId="164" fontId="4" fillId="0" borderId="1" xfId="2" applyNumberFormat="1" applyFont="1" applyBorder="1"/>
    <xf numFmtId="0" fontId="4" fillId="0" borderId="5" xfId="2" applyFont="1" applyBorder="1"/>
    <xf numFmtId="0" fontId="6" fillId="4" borderId="5" xfId="3" applyFont="1" applyBorder="1">
      <alignment horizontal="left" vertical="center"/>
    </xf>
    <xf numFmtId="0" fontId="6" fillId="4" borderId="2" xfId="3" applyFont="1" applyBorder="1">
      <alignment horizontal="left" vertical="center"/>
    </xf>
    <xf numFmtId="0" fontId="6" fillId="4" borderId="3" xfId="3" applyFont="1" applyBorder="1">
      <alignment horizontal="left" vertical="center"/>
    </xf>
    <xf numFmtId="0" fontId="6" fillId="4" borderId="1" xfId="3" applyFont="1" applyAlignment="1">
      <alignment horizontal="center" vertical="center"/>
    </xf>
    <xf numFmtId="0" fontId="6" fillId="0" borderId="1" xfId="2" applyFont="1" applyBorder="1"/>
    <xf numFmtId="0" fontId="6" fillId="0" borderId="6" xfId="2" applyFont="1" applyBorder="1"/>
    <xf numFmtId="0" fontId="4" fillId="0" borderId="7" xfId="2" applyFont="1" applyBorder="1"/>
    <xf numFmtId="0" fontId="6" fillId="0" borderId="8" xfId="2" applyFont="1" applyBorder="1"/>
    <xf numFmtId="0" fontId="4" fillId="0" borderId="9" xfId="2" applyFont="1" applyBorder="1"/>
    <xf numFmtId="0" fontId="4" fillId="0" borderId="8" xfId="2" applyFont="1" applyBorder="1"/>
    <xf numFmtId="0" fontId="4" fillId="0" borderId="10" xfId="2" applyFont="1" applyBorder="1"/>
    <xf numFmtId="0" fontId="4" fillId="2" borderId="5" xfId="2" applyFont="1" applyFill="1" applyBorder="1"/>
    <xf numFmtId="0" fontId="4" fillId="2" borderId="2" xfId="2" applyFont="1" applyFill="1" applyBorder="1"/>
    <xf numFmtId="0" fontId="4" fillId="2" borderId="3" xfId="2" applyFont="1" applyFill="1" applyBorder="1"/>
    <xf numFmtId="0" fontId="10" fillId="0" borderId="0" xfId="4" applyFont="1"/>
    <xf numFmtId="0" fontId="11" fillId="0" borderId="0" xfId="4" applyFont="1"/>
    <xf numFmtId="0" fontId="12" fillId="0" borderId="0" xfId="4" applyFont="1" applyAlignment="1" applyProtection="1">
      <alignment horizontal="left"/>
      <protection locked="0"/>
    </xf>
    <xf numFmtId="165" fontId="4" fillId="0" borderId="0" xfId="5" applyFont="1" applyBorder="1" applyAlignment="1"/>
    <xf numFmtId="0" fontId="11" fillId="0" borderId="0" xfId="6" applyFont="1"/>
    <xf numFmtId="0" fontId="4" fillId="0" borderId="0" xfId="4" applyFont="1" applyAlignment="1">
      <alignment horizontal="center"/>
    </xf>
    <xf numFmtId="0" fontId="4" fillId="0" borderId="0" xfId="4" applyFont="1"/>
    <xf numFmtId="166" fontId="4" fillId="0" borderId="0" xfId="5" applyNumberFormat="1" applyFont="1" applyBorder="1" applyAlignment="1"/>
    <xf numFmtId="165" fontId="4" fillId="0" borderId="0" xfId="5" applyFont="1" applyAlignment="1"/>
    <xf numFmtId="165" fontId="4" fillId="0" borderId="0" xfId="5" applyFont="1"/>
    <xf numFmtId="0" fontId="4" fillId="0" borderId="0" xfId="4" applyFont="1" applyAlignment="1">
      <alignment horizontal="left"/>
    </xf>
    <xf numFmtId="0" fontId="6" fillId="0" borderId="0" xfId="4" applyFont="1" applyProtection="1">
      <protection locked="0"/>
    </xf>
    <xf numFmtId="165" fontId="4" fillId="0" borderId="0" xfId="5" applyFont="1" applyBorder="1" applyProtection="1">
      <protection locked="0"/>
    </xf>
    <xf numFmtId="3" fontId="14" fillId="0" borderId="11" xfId="7" applyNumberFormat="1" applyFont="1" applyBorder="1" applyAlignment="1" applyProtection="1">
      <alignment horizontal="right"/>
      <protection locked="0"/>
    </xf>
    <xf numFmtId="3" fontId="15" fillId="0" borderId="11" xfId="7" applyNumberFormat="1" applyFont="1" applyBorder="1" applyAlignment="1" applyProtection="1">
      <alignment horizontal="right"/>
      <protection locked="0"/>
    </xf>
    <xf numFmtId="165" fontId="4" fillId="0" borderId="0" xfId="5" applyFont="1" applyProtection="1">
      <protection locked="0"/>
    </xf>
    <xf numFmtId="0" fontId="4" fillId="2" borderId="1" xfId="4" applyFont="1" applyFill="1" applyBorder="1" applyAlignment="1">
      <alignment horizontal="center"/>
    </xf>
    <xf numFmtId="165" fontId="4" fillId="2" borderId="1" xfId="5" applyFont="1" applyFill="1" applyBorder="1" applyAlignment="1"/>
    <xf numFmtId="165" fontId="4" fillId="2" borderId="1" xfId="5" applyFont="1" applyFill="1" applyBorder="1" applyAlignment="1">
      <alignment horizontal="center"/>
    </xf>
    <xf numFmtId="165" fontId="16" fillId="2" borderId="1" xfId="5" applyFont="1" applyFill="1" applyBorder="1" applyAlignment="1">
      <alignment horizontal="centerContinuous"/>
    </xf>
    <xf numFmtId="165" fontId="17" fillId="2" borderId="1" xfId="5" applyFont="1" applyFill="1" applyBorder="1" applyAlignment="1">
      <alignment horizontal="centerContinuous"/>
    </xf>
    <xf numFmtId="0" fontId="18" fillId="5" borderId="1" xfId="4" applyFont="1" applyFill="1" applyBorder="1" applyAlignment="1">
      <alignment horizontal="center"/>
    </xf>
    <xf numFmtId="165" fontId="18" fillId="5" borderId="1" xfId="5" applyFont="1" applyFill="1" applyBorder="1" applyAlignment="1"/>
    <xf numFmtId="165" fontId="18" fillId="5" borderId="1" xfId="5" applyFont="1" applyFill="1" applyBorder="1" applyAlignment="1">
      <alignment horizontal="right"/>
    </xf>
    <xf numFmtId="14" fontId="4" fillId="0" borderId="1" xfId="5" applyNumberFormat="1" applyFont="1" applyBorder="1" applyAlignment="1"/>
    <xf numFmtId="0" fontId="4" fillId="0" borderId="1" xfId="4" applyFont="1" applyBorder="1"/>
    <xf numFmtId="3" fontId="14" fillId="0" borderId="1" xfId="5" applyNumberFormat="1" applyFont="1" applyBorder="1" applyAlignment="1" applyProtection="1">
      <protection locked="0"/>
    </xf>
    <xf numFmtId="3" fontId="15" fillId="0" borderId="1" xfId="5" applyNumberFormat="1" applyFont="1" applyBorder="1" applyAlignment="1" applyProtection="1">
      <protection locked="0"/>
    </xf>
    <xf numFmtId="3" fontId="4" fillId="0" borderId="1" xfId="5" applyNumberFormat="1" applyFont="1" applyBorder="1" applyAlignment="1">
      <alignment horizontal="right"/>
    </xf>
    <xf numFmtId="14" fontId="14" fillId="0" borderId="1" xfId="4" applyNumberFormat="1" applyFont="1" applyBorder="1" applyAlignment="1" applyProtection="1">
      <alignment horizontal="center"/>
      <protection locked="0"/>
    </xf>
    <xf numFmtId="14" fontId="19" fillId="0" borderId="1" xfId="4" applyNumberFormat="1" applyFont="1" applyBorder="1" applyAlignment="1" applyProtection="1">
      <alignment horizontal="center"/>
      <protection locked="0"/>
    </xf>
    <xf numFmtId="0" fontId="11" fillId="0" borderId="1" xfId="4" applyFont="1" applyBorder="1"/>
    <xf numFmtId="3" fontId="19" fillId="0" borderId="1" xfId="5" applyNumberFormat="1" applyFont="1" applyBorder="1" applyAlignment="1" applyProtection="1">
      <protection locked="0"/>
    </xf>
    <xf numFmtId="3" fontId="20" fillId="0" borderId="1" xfId="5" applyNumberFormat="1" applyFont="1" applyBorder="1" applyAlignment="1" applyProtection="1">
      <protection locked="0"/>
    </xf>
    <xf numFmtId="3" fontId="11" fillId="0" borderId="1" xfId="5" applyNumberFormat="1" applyFont="1" applyBorder="1" applyAlignment="1">
      <alignment horizontal="right"/>
    </xf>
    <xf numFmtId="0" fontId="5" fillId="0" borderId="0" xfId="1" applyFont="1" applyAlignment="1">
      <alignment horizontal="left" wrapText="1"/>
    </xf>
    <xf numFmtId="14" fontId="5" fillId="0" borderId="0" xfId="1" applyNumberFormat="1" applyFont="1" applyAlignment="1">
      <alignment horizontal="right" wrapText="1"/>
    </xf>
    <xf numFmtId="4" fontId="4" fillId="0" borderId="0" xfId="2" applyNumberFormat="1" applyFont="1"/>
    <xf numFmtId="0" fontId="2" fillId="6" borderId="0" xfId="1" applyFont="1" applyFill="1" applyAlignment="1">
      <alignment horizontal="center"/>
    </xf>
    <xf numFmtId="14" fontId="2" fillId="6" borderId="0" xfId="1" applyNumberFormat="1" applyFont="1" applyFill="1" applyAlignment="1">
      <alignment horizontal="center"/>
    </xf>
    <xf numFmtId="3" fontId="2" fillId="6" borderId="0" xfId="1" applyNumberFormat="1" applyFont="1" applyFill="1" applyAlignment="1">
      <alignment horizontal="center"/>
    </xf>
    <xf numFmtId="0" fontId="5" fillId="0" borderId="0" xfId="1" applyFont="1" applyAlignment="1">
      <alignment horizontal="center" wrapText="1"/>
    </xf>
    <xf numFmtId="3" fontId="6" fillId="0" borderId="0" xfId="2" applyNumberFormat="1" applyFont="1" applyAlignment="1">
      <alignment horizontal="center"/>
    </xf>
  </cellXfs>
  <cellStyles count="8">
    <cellStyle name="Millares_Enero" xfId="5" xr:uid="{7A102D09-B4FD-4726-BC47-6BDD68914E9B}"/>
    <cellStyle name="Moneda_Enero" xfId="7" xr:uid="{6927D5E5-33B2-43F7-B1A0-A88813F1D6DA}"/>
    <cellStyle name="Normal" xfId="0" builtinId="0"/>
    <cellStyle name="Normal 2" xfId="2" xr:uid="{7C23E6CF-97A3-413E-B0DA-9E672D184354}"/>
    <cellStyle name="Normal_CAIXA" xfId="4" xr:uid="{BC768925-2A16-479A-B8FE-B64E12D2B01A}"/>
    <cellStyle name="Normal_Hoja1" xfId="1" xr:uid="{2F489F98-4905-437F-94A5-E1BD2CE10CF6}"/>
    <cellStyle name="Normal_Pràctica 05" xfId="6" xr:uid="{016C0F68-98DA-43F7-9E21-426E53DA236E}"/>
    <cellStyle name="tlitols" xfId="3" xr:uid="{CB9C9A56-D936-4163-B616-8DB4E1121B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2</xdr:row>
      <xdr:rowOff>0</xdr:rowOff>
    </xdr:from>
    <xdr:to>
      <xdr:col>15</xdr:col>
      <xdr:colOff>47625</xdr:colOff>
      <xdr:row>14</xdr:row>
      <xdr:rowOff>133350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C328BD9-07F7-4908-8C5D-26FDD7DEB9BC}"/>
            </a:ext>
          </a:extLst>
        </xdr:cNvPr>
        <xdr:cNvSpPr txBox="1">
          <a:spLocks noChangeArrowheads="1"/>
        </xdr:cNvSpPr>
      </xdr:nvSpPr>
      <xdr:spPr bwMode="auto">
        <a:xfrm>
          <a:off x="4800600" y="381000"/>
          <a:ext cx="5191125" cy="2609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1. Prepara el full per imprimir seguint aquestes directrius:</a:t>
          </a:r>
        </a:p>
        <a:p>
          <a:pPr marL="288000" lvl="1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- L'orientació del paper horitzontal.</a:t>
          </a:r>
        </a:p>
        <a:p>
          <a:pPr marL="288000" lvl="1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- Marges esquerre, dret, superior i inferior a 3 cm.</a:t>
          </a:r>
        </a:p>
        <a:p>
          <a:pPr marL="288000" lvl="1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- Les línies de divisió desactivades.</a:t>
          </a:r>
        </a:p>
        <a:p>
          <a:pPr marL="288000" lvl="1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- Un encapçalament a l'esquerre que posi: </a:t>
          </a:r>
          <a:r>
            <a:rPr lang="es-ES" sz="1200" b="0" i="1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Control pagament de factures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.</a:t>
          </a:r>
        </a:p>
        <a:p>
          <a:pPr marL="288000" lvl="1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- Peu de pàgina on figuri a l'esquerre, el nom del fitxer i a la dreta el número de pàgina. Tot amb lletra més petita.</a:t>
          </a:r>
        </a:p>
        <a:p>
          <a:pPr marL="72000" algn="l" rtl="0">
            <a:spcAft>
              <a:spcPts val="200"/>
            </a:spcAft>
            <a:defRPr sz="1000"/>
          </a:pP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2. Imagina que després d'haver imprès el full amb les característiques establertes en el punt anterior, l'has de tornar a imprimir però en aquest cas sense que es vegin les columnes de </a:t>
          </a:r>
          <a:r>
            <a:rPr lang="es-ES" sz="1200" b="0" i="1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Dies des de la data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la de </a:t>
          </a:r>
          <a:r>
            <a:rPr lang="es-ES" sz="1200" b="0" i="1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Recàrrec s/n. 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Amaga les columnes que no vulguis imprimir.</a:t>
          </a:r>
          <a:r>
            <a:rPr lang="es-ES" sz="1200" b="0" i="1" u="none" strike="noStrike" baseline="0">
              <a:solidFill>
                <a:srgbClr val="000000"/>
              </a:solidFill>
              <a:latin typeface="+mn-lt"/>
              <a:ea typeface="Verdana"/>
              <a:cs typeface="Arial"/>
            </a:rPr>
            <a:t> </a:t>
          </a:r>
          <a:endParaRPr lang="es-ES" sz="1200" b="0" i="1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3</xdr:row>
      <xdr:rowOff>142875</xdr:rowOff>
    </xdr:from>
    <xdr:to>
      <xdr:col>10</xdr:col>
      <xdr:colOff>600075</xdr:colOff>
      <xdr:row>10</xdr:row>
      <xdr:rowOff>95251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A6F96FA-0421-4BE7-AC4A-A9075B7AD893}"/>
            </a:ext>
          </a:extLst>
        </xdr:cNvPr>
        <xdr:cNvSpPr txBox="1">
          <a:spLocks noChangeArrowheads="1"/>
        </xdr:cNvSpPr>
      </xdr:nvSpPr>
      <xdr:spPr bwMode="auto">
        <a:xfrm>
          <a:off x="6181725" y="790575"/>
          <a:ext cx="4533900" cy="128587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72000" lvl="0" algn="l">
            <a:spcAft>
              <a:spcPts val="200"/>
            </a:spcAft>
          </a:pPr>
          <a:r>
            <a:rPr lang="ca-ES" sz="1200">
              <a:effectLst/>
              <a:latin typeface="+mn-lt"/>
              <a:ea typeface="+mn-ea"/>
              <a:cs typeface="+mn-cs"/>
            </a:rPr>
            <a:t>1. Comprova des de la pestanya </a:t>
          </a:r>
          <a:r>
            <a:rPr lang="ca-ES" sz="1200" i="1">
              <a:effectLst/>
              <a:latin typeface="+mn-lt"/>
              <a:ea typeface="+mn-ea"/>
              <a:cs typeface="+mn-cs"/>
            </a:rPr>
            <a:t>Fitxer / Imprimeix</a:t>
          </a:r>
          <a:r>
            <a:rPr lang="ca-ES" sz="1200">
              <a:effectLst/>
              <a:latin typeface="+mn-lt"/>
              <a:ea typeface="+mn-ea"/>
              <a:cs typeface="+mn-cs"/>
            </a:rPr>
            <a:t> que per molt poc ocupa dues pàgines.</a:t>
          </a:r>
          <a:endParaRPr lang="es-ES" sz="1200">
            <a:effectLst/>
            <a:latin typeface="+mn-lt"/>
            <a:ea typeface="+mn-ea"/>
            <a:cs typeface="+mn-cs"/>
          </a:endParaRPr>
        </a:p>
        <a:p>
          <a:pPr marL="72000" lvl="0" algn="l">
            <a:spcAft>
              <a:spcPts val="200"/>
            </a:spcAft>
          </a:pPr>
          <a:r>
            <a:rPr lang="ca-ES" sz="1200">
              <a:effectLst/>
              <a:latin typeface="+mn-lt"/>
              <a:ea typeface="+mn-ea"/>
              <a:cs typeface="+mn-cs"/>
            </a:rPr>
            <a:t>2. Per aconseguir que el programa redueixi la informació de manera que encaixi en un sol full</a:t>
          </a:r>
          <a:r>
            <a:rPr lang="es-ES" sz="1200">
              <a:effectLst/>
              <a:latin typeface="+mn-lt"/>
              <a:ea typeface="+mn-ea"/>
              <a:cs typeface="+mn-cs"/>
            </a:rPr>
            <a:t> </a:t>
          </a:r>
          <a:r>
            <a:rPr lang="ca-ES" sz="1200">
              <a:effectLst/>
              <a:latin typeface="+mn-lt"/>
              <a:ea typeface="+mn-ea"/>
              <a:cs typeface="+mn-cs"/>
            </a:rPr>
            <a:t>ves a la pestanya </a:t>
          </a:r>
          <a:r>
            <a:rPr lang="ca-ES" sz="1200" i="1">
              <a:effectLst/>
              <a:latin typeface="+mn-lt"/>
              <a:ea typeface="+mn-ea"/>
              <a:cs typeface="+mn-cs"/>
            </a:rPr>
            <a:t>Disposició</a:t>
          </a:r>
          <a:r>
            <a:rPr lang="ca-ES" sz="1200" i="1" baseline="0">
              <a:effectLst/>
              <a:latin typeface="+mn-lt"/>
              <a:ea typeface="+mn-ea"/>
              <a:cs typeface="+mn-cs"/>
            </a:rPr>
            <a:t> de la pàgina / Ajustament a la mida / </a:t>
          </a:r>
          <a:r>
            <a:rPr lang="ca-ES" sz="1200" i="1">
              <a:effectLst/>
              <a:latin typeface="+mn-lt"/>
              <a:ea typeface="+mn-ea"/>
              <a:cs typeface="+mn-cs"/>
            </a:rPr>
            <a:t>Ajusta-ho a: 1 pàgina d'ample per 1 d'alt</a:t>
          </a:r>
          <a:r>
            <a:rPr lang="ca-ES" sz="1200">
              <a:effectLst/>
              <a:latin typeface="+mn-lt"/>
              <a:ea typeface="+mn-ea"/>
              <a:cs typeface="+mn-cs"/>
            </a:rPr>
            <a:t>.</a:t>
          </a:r>
          <a:endParaRPr lang="es-ES" sz="1200">
            <a:effectLst/>
            <a:latin typeface="+mn-lt"/>
            <a:ea typeface="+mn-ea"/>
            <a:cs typeface="+mn-cs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0</xdr:row>
      <xdr:rowOff>161925</xdr:rowOff>
    </xdr:from>
    <xdr:to>
      <xdr:col>12</xdr:col>
      <xdr:colOff>171450</xdr:colOff>
      <xdr:row>15</xdr:row>
      <xdr:rowOff>104775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215D0DB-F8CC-4FDB-84DF-466D4C0B7E99}"/>
            </a:ext>
          </a:extLst>
        </xdr:cNvPr>
        <xdr:cNvSpPr txBox="1">
          <a:spLocks noChangeArrowheads="1"/>
        </xdr:cNvSpPr>
      </xdr:nvSpPr>
      <xdr:spPr bwMode="auto">
        <a:xfrm>
          <a:off x="5638800" y="161925"/>
          <a:ext cx="4476750" cy="289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Els fulls del llibre de treball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gener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,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febrer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i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març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han de tenir la mateixa configuració d'impressió. Per a haver de configurar la impressió només caldrà fer això una vegada :</a:t>
          </a:r>
        </a:p>
        <a:p>
          <a:pPr marL="72000" algn="l" rtl="0">
            <a:spcAft>
              <a:spcPts val="200"/>
            </a:spcAft>
            <a:defRPr sz="1000"/>
          </a:pP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1. Selecciona els tres fulls de càlcul. Recorda que per fer-ho cal seleccionar el primer, prémer la tecla majúscula i seleccionar l'últim.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2. Anar a la cinta </a:t>
          </a:r>
          <a:r>
            <a:rPr lang="es-ES" sz="1200" b="0" i="1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Disposició de la página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 </a:t>
          </a:r>
          <a:r>
            <a:rPr lang="es-ES" sz="1200" b="0" i="1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/ Format de página, 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i establir les opcions d'impressió que es vulgui. Pot ser necessari establir marges, centrar les dades, posar alguna capçalera, etc.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3. Comprova anant a la vista preliminar que has configurat les opcions d'impressió per tots els fulls seleccionats.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4. Desagrupa els fulls.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5. Desa el fitxer.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7F75F-66CA-4623-BA53-08F65CDC0805}">
  <dimension ref="A1:M75"/>
  <sheetViews>
    <sheetView tabSelected="1" workbookViewId="0"/>
  </sheetViews>
  <sheetFormatPr defaultColWidth="11.42578125" defaultRowHeight="15" x14ac:dyDescent="0.25"/>
  <cols>
    <col min="1" max="1" width="23.7109375" style="1" customWidth="1"/>
    <col min="2" max="2" width="13.140625" style="1" customWidth="1"/>
    <col min="3" max="3" width="11.42578125" style="1"/>
    <col min="4" max="4" width="6.5703125" style="1" customWidth="1"/>
    <col min="5" max="5" width="7.85546875" style="1" customWidth="1"/>
    <col min="6" max="6" width="11.42578125" style="1"/>
    <col min="7" max="7" width="11.28515625" style="1" customWidth="1"/>
    <col min="8" max="8" width="14.28515625" style="1" bestFit="1" customWidth="1"/>
    <col min="9" max="9" width="10.7109375" style="1" bestFit="1" customWidth="1"/>
    <col min="10" max="10" width="9.140625" style="1" bestFit="1" customWidth="1"/>
    <col min="11" max="11" width="14.5703125" style="1" bestFit="1" customWidth="1"/>
    <col min="12" max="16384" width="11.42578125" style="1"/>
  </cols>
  <sheetData>
    <row r="1" spans="1:11" x14ac:dyDescent="0.25">
      <c r="A1" s="73" t="s">
        <v>0</v>
      </c>
      <c r="B1" s="73" t="s">
        <v>1</v>
      </c>
      <c r="C1" s="74" t="s">
        <v>2</v>
      </c>
      <c r="D1" s="73" t="s">
        <v>3</v>
      </c>
      <c r="E1" s="73" t="s">
        <v>4</v>
      </c>
      <c r="F1" s="73" t="s">
        <v>5</v>
      </c>
      <c r="G1" s="75" t="s">
        <v>6</v>
      </c>
      <c r="H1" s="75" t="s">
        <v>7</v>
      </c>
      <c r="I1" s="75" t="s">
        <v>8</v>
      </c>
      <c r="J1" s="75" t="s">
        <v>217</v>
      </c>
      <c r="K1" s="75" t="s">
        <v>9</v>
      </c>
    </row>
    <row r="2" spans="1:11" x14ac:dyDescent="0.25">
      <c r="A2" s="70" t="s">
        <v>10</v>
      </c>
      <c r="B2" s="70" t="s">
        <v>11</v>
      </c>
      <c r="C2" s="71">
        <v>27430</v>
      </c>
      <c r="D2" s="76" t="s">
        <v>12</v>
      </c>
      <c r="E2" s="76" t="s">
        <v>13</v>
      </c>
      <c r="F2" s="6">
        <v>1050</v>
      </c>
      <c r="G2" s="2">
        <v>431.54</v>
      </c>
      <c r="H2" s="2">
        <v>53.49</v>
      </c>
      <c r="I2" s="2">
        <v>330.08</v>
      </c>
      <c r="J2" s="2">
        <v>10.55</v>
      </c>
      <c r="K2" s="72">
        <f t="shared" ref="K2:K65" si="0">SUM(G2:J2)</f>
        <v>825.66</v>
      </c>
    </row>
    <row r="3" spans="1:11" x14ac:dyDescent="0.25">
      <c r="A3" s="70" t="s">
        <v>14</v>
      </c>
      <c r="B3" s="70" t="s">
        <v>15</v>
      </c>
      <c r="C3" s="71">
        <v>26581</v>
      </c>
      <c r="D3" s="76" t="s">
        <v>16</v>
      </c>
      <c r="E3" s="76" t="s">
        <v>17</v>
      </c>
      <c r="F3" s="6">
        <v>1040</v>
      </c>
      <c r="G3" s="2">
        <v>472.7</v>
      </c>
      <c r="H3" s="2">
        <v>53.49</v>
      </c>
      <c r="I3" s="2">
        <v>330.06</v>
      </c>
      <c r="J3" s="2">
        <v>14.06</v>
      </c>
      <c r="K3" s="72">
        <f t="shared" si="0"/>
        <v>870.31</v>
      </c>
    </row>
    <row r="4" spans="1:11" x14ac:dyDescent="0.25">
      <c r="A4" s="70" t="s">
        <v>18</v>
      </c>
      <c r="B4" s="70" t="s">
        <v>19</v>
      </c>
      <c r="C4" s="71">
        <v>32784</v>
      </c>
      <c r="D4" s="76" t="s">
        <v>16</v>
      </c>
      <c r="E4" s="76" t="s">
        <v>13</v>
      </c>
      <c r="F4" s="6">
        <v>1040</v>
      </c>
      <c r="G4" s="2">
        <v>472.7</v>
      </c>
      <c r="H4" s="2">
        <v>53.49</v>
      </c>
      <c r="I4" s="2">
        <v>330.06</v>
      </c>
      <c r="J4" s="2">
        <v>14.06</v>
      </c>
      <c r="K4" s="72">
        <f t="shared" si="0"/>
        <v>870.31</v>
      </c>
    </row>
    <row r="5" spans="1:11" x14ac:dyDescent="0.25">
      <c r="A5" s="70" t="s">
        <v>20</v>
      </c>
      <c r="B5" s="70" t="s">
        <v>21</v>
      </c>
      <c r="C5" s="71">
        <v>26602</v>
      </c>
      <c r="D5" s="76" t="s">
        <v>12</v>
      </c>
      <c r="E5" s="76" t="s">
        <v>17</v>
      </c>
      <c r="F5" s="6">
        <v>1040</v>
      </c>
      <c r="G5" s="2">
        <v>472.7</v>
      </c>
      <c r="H5" s="2">
        <v>75.13</v>
      </c>
      <c r="I5" s="2">
        <v>330.06</v>
      </c>
      <c r="J5" s="2">
        <v>14.06</v>
      </c>
      <c r="K5" s="72">
        <f t="shared" si="0"/>
        <v>891.94999999999982</v>
      </c>
    </row>
    <row r="6" spans="1:11" x14ac:dyDescent="0.25">
      <c r="A6" s="70" t="s">
        <v>22</v>
      </c>
      <c r="B6" s="70" t="s">
        <v>23</v>
      </c>
      <c r="C6" s="71">
        <v>25574</v>
      </c>
      <c r="D6" s="76" t="s">
        <v>16</v>
      </c>
      <c r="E6" s="76" t="s">
        <v>17</v>
      </c>
      <c r="F6" s="6">
        <v>2052</v>
      </c>
      <c r="G6" s="2">
        <v>431.54</v>
      </c>
      <c r="H6" s="2">
        <v>159.57</v>
      </c>
      <c r="I6" s="2">
        <v>294.77</v>
      </c>
      <c r="J6" s="2">
        <v>10.55</v>
      </c>
      <c r="K6" s="72">
        <f t="shared" si="0"/>
        <v>896.43</v>
      </c>
    </row>
    <row r="7" spans="1:11" x14ac:dyDescent="0.25">
      <c r="A7" s="70" t="s">
        <v>24</v>
      </c>
      <c r="B7" s="70" t="s">
        <v>25</v>
      </c>
      <c r="C7" s="71">
        <v>17663</v>
      </c>
      <c r="D7" s="76" t="s">
        <v>16</v>
      </c>
      <c r="E7" s="76" t="s">
        <v>17</v>
      </c>
      <c r="F7" s="6">
        <v>2052</v>
      </c>
      <c r="G7" s="2">
        <v>431.54</v>
      </c>
      <c r="H7" s="2">
        <v>159.57</v>
      </c>
      <c r="I7" s="2">
        <v>294.77</v>
      </c>
      <c r="J7" s="2">
        <v>10.55</v>
      </c>
      <c r="K7" s="72">
        <f t="shared" si="0"/>
        <v>896.43</v>
      </c>
    </row>
    <row r="8" spans="1:11" x14ac:dyDescent="0.25">
      <c r="A8" s="70" t="s">
        <v>26</v>
      </c>
      <c r="B8" s="70" t="s">
        <v>27</v>
      </c>
      <c r="C8" s="71">
        <v>17807</v>
      </c>
      <c r="D8" s="76" t="s">
        <v>12</v>
      </c>
      <c r="E8" s="76" t="s">
        <v>13</v>
      </c>
      <c r="F8" s="6">
        <v>2052</v>
      </c>
      <c r="G8" s="2">
        <v>431.54</v>
      </c>
      <c r="H8" s="2">
        <v>159.57</v>
      </c>
      <c r="I8" s="2">
        <v>294.77</v>
      </c>
      <c r="J8" s="2">
        <v>10.55</v>
      </c>
      <c r="K8" s="72">
        <f t="shared" si="0"/>
        <v>896.43</v>
      </c>
    </row>
    <row r="9" spans="1:11" x14ac:dyDescent="0.25">
      <c r="A9" s="70" t="s">
        <v>28</v>
      </c>
      <c r="B9" s="70" t="s">
        <v>29</v>
      </c>
      <c r="C9" s="71">
        <v>21324</v>
      </c>
      <c r="D9" s="76" t="s">
        <v>12</v>
      </c>
      <c r="E9" s="76" t="s">
        <v>13</v>
      </c>
      <c r="F9" s="6">
        <v>2052</v>
      </c>
      <c r="G9" s="2">
        <v>431.54</v>
      </c>
      <c r="H9" s="2">
        <v>159.57</v>
      </c>
      <c r="I9" s="2">
        <v>294.77</v>
      </c>
      <c r="J9" s="2">
        <v>10.55</v>
      </c>
      <c r="K9" s="72">
        <f t="shared" si="0"/>
        <v>896.43</v>
      </c>
    </row>
    <row r="10" spans="1:11" x14ac:dyDescent="0.25">
      <c r="A10" s="70" t="s">
        <v>30</v>
      </c>
      <c r="B10" s="70" t="s">
        <v>31</v>
      </c>
      <c r="C10" s="71">
        <v>29019</v>
      </c>
      <c r="D10" s="76" t="s">
        <v>12</v>
      </c>
      <c r="E10" s="76" t="s">
        <v>13</v>
      </c>
      <c r="F10" s="6">
        <v>2052</v>
      </c>
      <c r="G10" s="2">
        <v>431.54</v>
      </c>
      <c r="H10" s="2">
        <v>159.57</v>
      </c>
      <c r="I10" s="2">
        <v>294.77</v>
      </c>
      <c r="J10" s="2">
        <v>10.55</v>
      </c>
      <c r="K10" s="72">
        <f t="shared" si="0"/>
        <v>896.43</v>
      </c>
    </row>
    <row r="11" spans="1:11" x14ac:dyDescent="0.25">
      <c r="A11" s="70" t="s">
        <v>32</v>
      </c>
      <c r="B11" s="70" t="s">
        <v>33</v>
      </c>
      <c r="C11" s="71">
        <v>22875</v>
      </c>
      <c r="D11" s="76" t="s">
        <v>12</v>
      </c>
      <c r="E11" s="76" t="s">
        <v>13</v>
      </c>
      <c r="F11" s="6">
        <v>2052</v>
      </c>
      <c r="G11" s="2">
        <v>431.54</v>
      </c>
      <c r="H11" s="2">
        <v>159.57</v>
      </c>
      <c r="I11" s="2">
        <v>294.77</v>
      </c>
      <c r="J11" s="2">
        <v>10.55</v>
      </c>
      <c r="K11" s="72">
        <f t="shared" si="0"/>
        <v>896.43</v>
      </c>
    </row>
    <row r="12" spans="1:11" x14ac:dyDescent="0.25">
      <c r="A12" s="70" t="s">
        <v>34</v>
      </c>
      <c r="B12" s="70" t="s">
        <v>15</v>
      </c>
      <c r="C12" s="71">
        <v>19976</v>
      </c>
      <c r="D12" s="76" t="s">
        <v>16</v>
      </c>
      <c r="E12" s="76" t="s">
        <v>13</v>
      </c>
      <c r="F12" s="6">
        <v>2052</v>
      </c>
      <c r="G12" s="2">
        <v>431.54</v>
      </c>
      <c r="H12" s="2">
        <v>159.57</v>
      </c>
      <c r="I12" s="2">
        <v>294.77</v>
      </c>
      <c r="J12" s="2">
        <v>10.55</v>
      </c>
      <c r="K12" s="72">
        <f t="shared" si="0"/>
        <v>896.43</v>
      </c>
    </row>
    <row r="13" spans="1:11" x14ac:dyDescent="0.25">
      <c r="A13" s="70" t="s">
        <v>35</v>
      </c>
      <c r="B13" s="70" t="s">
        <v>36</v>
      </c>
      <c r="C13" s="71">
        <v>23508</v>
      </c>
      <c r="D13" s="76" t="s">
        <v>12</v>
      </c>
      <c r="E13" s="76" t="s">
        <v>13</v>
      </c>
      <c r="F13" s="6">
        <v>6051</v>
      </c>
      <c r="G13" s="2">
        <v>431.54</v>
      </c>
      <c r="H13" s="2">
        <v>159.57</v>
      </c>
      <c r="I13" s="2">
        <v>294.77</v>
      </c>
      <c r="J13" s="2">
        <v>10.55</v>
      </c>
      <c r="K13" s="72">
        <f t="shared" si="0"/>
        <v>896.43</v>
      </c>
    </row>
    <row r="14" spans="1:11" x14ac:dyDescent="0.25">
      <c r="A14" s="70" t="s">
        <v>37</v>
      </c>
      <c r="B14" s="70" t="s">
        <v>38</v>
      </c>
      <c r="C14" s="71">
        <v>26239</v>
      </c>
      <c r="D14" s="76" t="s">
        <v>16</v>
      </c>
      <c r="E14" s="76" t="s">
        <v>13</v>
      </c>
      <c r="F14" s="6">
        <v>6051</v>
      </c>
      <c r="G14" s="2">
        <v>431.54</v>
      </c>
      <c r="H14" s="2">
        <v>159.57</v>
      </c>
      <c r="I14" s="2">
        <v>294.77</v>
      </c>
      <c r="J14" s="2">
        <v>10.55</v>
      </c>
      <c r="K14" s="72">
        <f t="shared" si="0"/>
        <v>896.43</v>
      </c>
    </row>
    <row r="15" spans="1:11" x14ac:dyDescent="0.25">
      <c r="A15" s="70" t="s">
        <v>39</v>
      </c>
      <c r="B15" s="70" t="s">
        <v>40</v>
      </c>
      <c r="C15" s="71">
        <v>24750</v>
      </c>
      <c r="D15" s="76" t="s">
        <v>16</v>
      </c>
      <c r="E15" s="76" t="s">
        <v>41</v>
      </c>
      <c r="F15" s="6">
        <v>6051</v>
      </c>
      <c r="G15" s="2">
        <v>431.54</v>
      </c>
      <c r="H15" s="2">
        <v>159.57</v>
      </c>
      <c r="I15" s="2">
        <v>294.77</v>
      </c>
      <c r="J15" s="2">
        <v>10.55</v>
      </c>
      <c r="K15" s="72">
        <f t="shared" si="0"/>
        <v>896.43</v>
      </c>
    </row>
    <row r="16" spans="1:11" x14ac:dyDescent="0.25">
      <c r="A16" s="70" t="s">
        <v>42</v>
      </c>
      <c r="B16" s="70" t="s">
        <v>43</v>
      </c>
      <c r="C16" s="71">
        <v>27517</v>
      </c>
      <c r="D16" s="76" t="s">
        <v>12</v>
      </c>
      <c r="E16" s="76" t="s">
        <v>13</v>
      </c>
      <c r="F16" s="6">
        <v>6051</v>
      </c>
      <c r="G16" s="2">
        <v>431.54</v>
      </c>
      <c r="H16" s="2">
        <v>159.57</v>
      </c>
      <c r="I16" s="2">
        <v>294.77</v>
      </c>
      <c r="J16" s="2">
        <v>10.55</v>
      </c>
      <c r="K16" s="72">
        <f t="shared" si="0"/>
        <v>896.43</v>
      </c>
    </row>
    <row r="17" spans="1:13" x14ac:dyDescent="0.25">
      <c r="A17" s="70" t="s">
        <v>44</v>
      </c>
      <c r="B17" s="70" t="s">
        <v>11</v>
      </c>
      <c r="C17" s="71">
        <v>17504</v>
      </c>
      <c r="D17" s="76" t="s">
        <v>12</v>
      </c>
      <c r="E17" s="76" t="s">
        <v>13</v>
      </c>
      <c r="F17" s="6">
        <v>6051</v>
      </c>
      <c r="G17" s="2">
        <v>431.54</v>
      </c>
      <c r="H17" s="2">
        <v>159.57</v>
      </c>
      <c r="I17" s="2">
        <v>294.77</v>
      </c>
      <c r="J17" s="2">
        <v>10.55</v>
      </c>
      <c r="K17" s="72">
        <f t="shared" si="0"/>
        <v>896.43</v>
      </c>
    </row>
    <row r="18" spans="1:13" x14ac:dyDescent="0.25">
      <c r="A18" s="70" t="s">
        <v>45</v>
      </c>
      <c r="B18" s="70" t="s">
        <v>46</v>
      </c>
      <c r="C18" s="71">
        <v>26624</v>
      </c>
      <c r="D18" s="76" t="s">
        <v>12</v>
      </c>
      <c r="E18" s="76" t="s">
        <v>13</v>
      </c>
      <c r="F18" s="6">
        <v>2044</v>
      </c>
      <c r="G18" s="2">
        <v>472.7</v>
      </c>
      <c r="H18" s="2">
        <v>178.19</v>
      </c>
      <c r="I18" s="2">
        <v>268.14999999999998</v>
      </c>
      <c r="J18" s="2">
        <v>14.06</v>
      </c>
      <c r="K18" s="72">
        <f t="shared" si="0"/>
        <v>933.09999999999991</v>
      </c>
    </row>
    <row r="19" spans="1:13" x14ac:dyDescent="0.25">
      <c r="A19" s="70" t="s">
        <v>47</v>
      </c>
      <c r="B19" s="70" t="s">
        <v>48</v>
      </c>
      <c r="C19" s="71">
        <v>17751</v>
      </c>
      <c r="D19" s="76" t="s">
        <v>16</v>
      </c>
      <c r="E19" s="76" t="s">
        <v>17</v>
      </c>
      <c r="F19" s="6">
        <v>2044</v>
      </c>
      <c r="G19" s="2">
        <v>472.7</v>
      </c>
      <c r="H19" s="2">
        <v>178.19</v>
      </c>
      <c r="I19" s="2">
        <v>268.14999999999998</v>
      </c>
      <c r="J19" s="2">
        <v>14.06</v>
      </c>
      <c r="K19" s="72">
        <f t="shared" si="0"/>
        <v>933.09999999999991</v>
      </c>
    </row>
    <row r="20" spans="1:13" x14ac:dyDescent="0.25">
      <c r="A20" s="70" t="s">
        <v>49</v>
      </c>
      <c r="B20" s="70" t="s">
        <v>50</v>
      </c>
      <c r="C20" s="71">
        <v>27721</v>
      </c>
      <c r="D20" s="76" t="s">
        <v>16</v>
      </c>
      <c r="E20" s="76" t="s">
        <v>17</v>
      </c>
      <c r="F20" s="6">
        <v>1050</v>
      </c>
      <c r="G20" s="2">
        <v>431.54</v>
      </c>
      <c r="H20" s="2">
        <v>178.19</v>
      </c>
      <c r="I20" s="2">
        <v>330.08</v>
      </c>
      <c r="J20" s="2">
        <v>10.55</v>
      </c>
      <c r="K20" s="72">
        <f t="shared" si="0"/>
        <v>950.3599999999999</v>
      </c>
    </row>
    <row r="21" spans="1:13" x14ac:dyDescent="0.25">
      <c r="A21" s="70" t="s">
        <v>51</v>
      </c>
      <c r="B21" s="70" t="s">
        <v>52</v>
      </c>
      <c r="C21" s="71">
        <v>21098</v>
      </c>
      <c r="D21" s="76" t="s">
        <v>16</v>
      </c>
      <c r="E21" s="76" t="s">
        <v>13</v>
      </c>
      <c r="F21" s="6">
        <v>1050</v>
      </c>
      <c r="G21" s="2">
        <v>431.54</v>
      </c>
      <c r="H21" s="2">
        <v>178.19</v>
      </c>
      <c r="I21" s="2">
        <v>330.08</v>
      </c>
      <c r="J21" s="2">
        <v>10.55</v>
      </c>
      <c r="K21" s="72">
        <f t="shared" si="0"/>
        <v>950.3599999999999</v>
      </c>
    </row>
    <row r="22" spans="1:13" x14ac:dyDescent="0.25">
      <c r="A22" s="70" t="s">
        <v>53</v>
      </c>
      <c r="B22" s="70" t="s">
        <v>54</v>
      </c>
      <c r="C22" s="71">
        <v>17794</v>
      </c>
      <c r="D22" s="76" t="s">
        <v>12</v>
      </c>
      <c r="E22" s="76" t="s">
        <v>13</v>
      </c>
      <c r="F22" s="6">
        <v>1050</v>
      </c>
      <c r="G22" s="2">
        <v>431.54</v>
      </c>
      <c r="H22" s="2">
        <v>178.19</v>
      </c>
      <c r="I22" s="2">
        <v>330.08</v>
      </c>
      <c r="J22" s="2">
        <v>10.55</v>
      </c>
      <c r="K22" s="72">
        <f t="shared" si="0"/>
        <v>950.3599999999999</v>
      </c>
    </row>
    <row r="23" spans="1:13" x14ac:dyDescent="0.25">
      <c r="A23" s="70" t="s">
        <v>55</v>
      </c>
      <c r="B23" s="70" t="s">
        <v>56</v>
      </c>
      <c r="C23" s="71">
        <v>27991</v>
      </c>
      <c r="D23" s="76" t="s">
        <v>12</v>
      </c>
      <c r="E23" s="76" t="s">
        <v>17</v>
      </c>
      <c r="F23" s="6">
        <v>1030</v>
      </c>
      <c r="G23" s="2">
        <v>578.11</v>
      </c>
      <c r="H23" s="2">
        <v>75.13</v>
      </c>
      <c r="I23" s="2">
        <v>283.33</v>
      </c>
      <c r="J23" s="2">
        <v>21.07</v>
      </c>
      <c r="K23" s="72">
        <f t="shared" si="0"/>
        <v>957.64</v>
      </c>
    </row>
    <row r="24" spans="1:13" x14ac:dyDescent="0.25">
      <c r="A24" s="70" t="s">
        <v>57</v>
      </c>
      <c r="B24" s="70" t="s">
        <v>58</v>
      </c>
      <c r="C24" s="71">
        <v>20313</v>
      </c>
      <c r="D24" s="76" t="s">
        <v>12</v>
      </c>
      <c r="E24" s="76" t="s">
        <v>17</v>
      </c>
      <c r="F24" s="6">
        <v>1030</v>
      </c>
      <c r="G24" s="2">
        <v>578.11</v>
      </c>
      <c r="H24" s="2">
        <v>75.13</v>
      </c>
      <c r="I24" s="2">
        <v>283.33</v>
      </c>
      <c r="J24" s="2">
        <v>21.07</v>
      </c>
      <c r="K24" s="72">
        <f t="shared" si="0"/>
        <v>957.64</v>
      </c>
      <c r="M24" s="2"/>
    </row>
    <row r="25" spans="1:13" x14ac:dyDescent="0.25">
      <c r="A25" s="70" t="s">
        <v>59</v>
      </c>
      <c r="B25" s="70" t="s">
        <v>60</v>
      </c>
      <c r="C25" s="71">
        <v>31219</v>
      </c>
      <c r="D25" s="76" t="s">
        <v>16</v>
      </c>
      <c r="E25" s="76" t="s">
        <v>17</v>
      </c>
      <c r="F25" s="6">
        <v>1040</v>
      </c>
      <c r="G25" s="2">
        <v>472.7</v>
      </c>
      <c r="H25" s="2">
        <v>148.38999999999999</v>
      </c>
      <c r="I25" s="2">
        <v>330.06</v>
      </c>
      <c r="J25" s="2">
        <v>14.06</v>
      </c>
      <c r="K25" s="72">
        <f t="shared" si="0"/>
        <v>965.20999999999981</v>
      </c>
    </row>
    <row r="26" spans="1:13" x14ac:dyDescent="0.25">
      <c r="A26" s="70" t="s">
        <v>61</v>
      </c>
      <c r="B26" s="70" t="s">
        <v>62</v>
      </c>
      <c r="C26" s="71">
        <v>27834</v>
      </c>
      <c r="D26" s="76" t="s">
        <v>16</v>
      </c>
      <c r="E26" s="76" t="s">
        <v>17</v>
      </c>
      <c r="F26" s="6">
        <v>1040</v>
      </c>
      <c r="G26" s="2">
        <v>472.7</v>
      </c>
      <c r="H26" s="2">
        <v>148.38999999999999</v>
      </c>
      <c r="I26" s="2">
        <v>330.06</v>
      </c>
      <c r="J26" s="2">
        <v>14.06</v>
      </c>
      <c r="K26" s="72">
        <f t="shared" si="0"/>
        <v>965.20999999999981</v>
      </c>
    </row>
    <row r="27" spans="1:13" x14ac:dyDescent="0.25">
      <c r="A27" s="70" t="s">
        <v>63</v>
      </c>
      <c r="B27" s="70" t="s">
        <v>19</v>
      </c>
      <c r="C27" s="71">
        <v>22937</v>
      </c>
      <c r="D27" s="76" t="s">
        <v>16</v>
      </c>
      <c r="E27" s="76" t="s">
        <v>13</v>
      </c>
      <c r="F27" s="6">
        <v>1040</v>
      </c>
      <c r="G27" s="2">
        <v>472.7</v>
      </c>
      <c r="H27" s="2">
        <v>148.38999999999999</v>
      </c>
      <c r="I27" s="2">
        <v>330.06</v>
      </c>
      <c r="J27" s="2">
        <v>14.06</v>
      </c>
      <c r="K27" s="72">
        <f t="shared" si="0"/>
        <v>965.20999999999981</v>
      </c>
    </row>
    <row r="28" spans="1:13" x14ac:dyDescent="0.25">
      <c r="A28" s="70" t="s">
        <v>64</v>
      </c>
      <c r="B28" s="70" t="s">
        <v>36</v>
      </c>
      <c r="C28" s="71">
        <v>24525</v>
      </c>
      <c r="D28" s="76" t="s">
        <v>12</v>
      </c>
      <c r="E28" s="76" t="s">
        <v>13</v>
      </c>
      <c r="F28" s="6">
        <v>5041</v>
      </c>
      <c r="G28" s="2">
        <v>472.7</v>
      </c>
      <c r="H28" s="2">
        <v>252.58</v>
      </c>
      <c r="I28" s="2">
        <v>227.75</v>
      </c>
      <c r="J28" s="2">
        <v>14.06</v>
      </c>
      <c r="K28" s="72">
        <f t="shared" si="0"/>
        <v>967.08999999999992</v>
      </c>
    </row>
    <row r="29" spans="1:13" x14ac:dyDescent="0.25">
      <c r="A29" s="70" t="s">
        <v>65</v>
      </c>
      <c r="B29" s="70" t="s">
        <v>66</v>
      </c>
      <c r="C29" s="71">
        <v>25907</v>
      </c>
      <c r="D29" s="76" t="s">
        <v>16</v>
      </c>
      <c r="E29" s="76" t="s">
        <v>17</v>
      </c>
      <c r="F29" s="6">
        <v>5041</v>
      </c>
      <c r="G29" s="2">
        <v>472.7</v>
      </c>
      <c r="H29" s="2">
        <v>252.58</v>
      </c>
      <c r="I29" s="2">
        <v>227.75</v>
      </c>
      <c r="J29" s="2">
        <v>14.06</v>
      </c>
      <c r="K29" s="72">
        <f t="shared" si="0"/>
        <v>967.08999999999992</v>
      </c>
    </row>
    <row r="30" spans="1:13" x14ac:dyDescent="0.25">
      <c r="A30" s="70" t="s">
        <v>67</v>
      </c>
      <c r="B30" s="70" t="s">
        <v>40</v>
      </c>
      <c r="C30" s="71">
        <v>26167</v>
      </c>
      <c r="D30" s="76" t="s">
        <v>16</v>
      </c>
      <c r="E30" s="76" t="s">
        <v>41</v>
      </c>
      <c r="F30" s="6">
        <v>5041</v>
      </c>
      <c r="G30" s="2">
        <v>472.7</v>
      </c>
      <c r="H30" s="2">
        <v>252.58</v>
      </c>
      <c r="I30" s="2">
        <v>227.75</v>
      </c>
      <c r="J30" s="2">
        <v>14.06</v>
      </c>
      <c r="K30" s="72">
        <f t="shared" si="0"/>
        <v>967.08999999999992</v>
      </c>
    </row>
    <row r="31" spans="1:13" x14ac:dyDescent="0.25">
      <c r="A31" s="70" t="s">
        <v>68</v>
      </c>
      <c r="B31" s="70" t="s">
        <v>69</v>
      </c>
      <c r="C31" s="71">
        <v>20553</v>
      </c>
      <c r="D31" s="76" t="s">
        <v>16</v>
      </c>
      <c r="E31" s="76" t="s">
        <v>13</v>
      </c>
      <c r="F31" s="6">
        <v>5041</v>
      </c>
      <c r="G31" s="2">
        <v>472.7</v>
      </c>
      <c r="H31" s="2">
        <v>252.58</v>
      </c>
      <c r="I31" s="2">
        <v>227.75</v>
      </c>
      <c r="J31" s="2">
        <v>14.06</v>
      </c>
      <c r="K31" s="72">
        <f t="shared" si="0"/>
        <v>967.08999999999992</v>
      </c>
    </row>
    <row r="32" spans="1:13" x14ac:dyDescent="0.25">
      <c r="A32" s="70" t="s">
        <v>70</v>
      </c>
      <c r="B32" s="70" t="s">
        <v>71</v>
      </c>
      <c r="C32" s="71">
        <v>25289</v>
      </c>
      <c r="D32" s="76" t="s">
        <v>16</v>
      </c>
      <c r="E32" s="76" t="s">
        <v>17</v>
      </c>
      <c r="F32" s="6">
        <v>5041</v>
      </c>
      <c r="G32" s="2">
        <v>472.7</v>
      </c>
      <c r="H32" s="2">
        <v>252.58</v>
      </c>
      <c r="I32" s="2">
        <v>227.75</v>
      </c>
      <c r="J32" s="2">
        <v>14.06</v>
      </c>
      <c r="K32" s="72">
        <f t="shared" si="0"/>
        <v>967.08999999999992</v>
      </c>
    </row>
    <row r="33" spans="1:11" x14ac:dyDescent="0.25">
      <c r="A33" s="70" t="s">
        <v>72</v>
      </c>
      <c r="B33" s="70" t="s">
        <v>19</v>
      </c>
      <c r="C33" s="71">
        <v>28885</v>
      </c>
      <c r="D33" s="76" t="s">
        <v>16</v>
      </c>
      <c r="E33" s="76" t="s">
        <v>13</v>
      </c>
      <c r="F33" s="6">
        <v>2044</v>
      </c>
      <c r="G33" s="2">
        <v>472.7</v>
      </c>
      <c r="H33" s="2">
        <v>215.37</v>
      </c>
      <c r="I33" s="2">
        <v>268.14999999999998</v>
      </c>
      <c r="J33" s="2">
        <v>14.06</v>
      </c>
      <c r="K33" s="72">
        <f t="shared" si="0"/>
        <v>970.27999999999986</v>
      </c>
    </row>
    <row r="34" spans="1:11" x14ac:dyDescent="0.25">
      <c r="A34" s="70" t="s">
        <v>73</v>
      </c>
      <c r="B34" s="70" t="s">
        <v>74</v>
      </c>
      <c r="C34" s="71">
        <v>27963</v>
      </c>
      <c r="D34" s="76" t="s">
        <v>16</v>
      </c>
      <c r="E34" s="76" t="s">
        <v>13</v>
      </c>
      <c r="F34" s="6">
        <v>2044</v>
      </c>
      <c r="G34" s="2">
        <v>472.7</v>
      </c>
      <c r="H34" s="2">
        <v>215.37</v>
      </c>
      <c r="I34" s="2">
        <v>268.14999999999998</v>
      </c>
      <c r="J34" s="2">
        <v>14.06</v>
      </c>
      <c r="K34" s="72">
        <f t="shared" si="0"/>
        <v>970.27999999999986</v>
      </c>
    </row>
    <row r="35" spans="1:11" x14ac:dyDescent="0.25">
      <c r="A35" s="70" t="s">
        <v>75</v>
      </c>
      <c r="B35" s="70" t="s">
        <v>40</v>
      </c>
      <c r="C35" s="71">
        <v>25185</v>
      </c>
      <c r="D35" s="76" t="s">
        <v>16</v>
      </c>
      <c r="E35" s="76" t="s">
        <v>13</v>
      </c>
      <c r="F35" s="6">
        <v>2044</v>
      </c>
      <c r="G35" s="2">
        <v>472.7</v>
      </c>
      <c r="H35" s="2">
        <v>215.37</v>
      </c>
      <c r="I35" s="2">
        <v>268.14999999999998</v>
      </c>
      <c r="J35" s="2">
        <v>14.06</v>
      </c>
      <c r="K35" s="72">
        <f t="shared" si="0"/>
        <v>970.27999999999986</v>
      </c>
    </row>
    <row r="36" spans="1:11" x14ac:dyDescent="0.25">
      <c r="A36" s="70" t="s">
        <v>76</v>
      </c>
      <c r="B36" s="70" t="s">
        <v>77</v>
      </c>
      <c r="C36" s="71">
        <v>21524</v>
      </c>
      <c r="D36" s="76" t="s">
        <v>16</v>
      </c>
      <c r="E36" s="76" t="s">
        <v>13</v>
      </c>
      <c r="F36" s="6">
        <v>2044</v>
      </c>
      <c r="G36" s="2">
        <v>472.7</v>
      </c>
      <c r="H36" s="2">
        <v>215.37</v>
      </c>
      <c r="I36" s="2">
        <v>268.14999999999998</v>
      </c>
      <c r="J36" s="2">
        <v>14.06</v>
      </c>
      <c r="K36" s="72">
        <f t="shared" si="0"/>
        <v>970.27999999999986</v>
      </c>
    </row>
    <row r="37" spans="1:11" x14ac:dyDescent="0.25">
      <c r="A37" s="70" t="s">
        <v>78</v>
      </c>
      <c r="B37" s="70" t="s">
        <v>79</v>
      </c>
      <c r="C37" s="71">
        <v>19931</v>
      </c>
      <c r="D37" s="76" t="s">
        <v>16</v>
      </c>
      <c r="E37" s="76" t="s">
        <v>13</v>
      </c>
      <c r="F37" s="6">
        <v>2044</v>
      </c>
      <c r="G37" s="2">
        <v>472.7</v>
      </c>
      <c r="H37" s="2">
        <v>215.37</v>
      </c>
      <c r="I37" s="2">
        <v>268.14999999999998</v>
      </c>
      <c r="J37" s="2">
        <v>14.06</v>
      </c>
      <c r="K37" s="72">
        <f t="shared" si="0"/>
        <v>970.27999999999986</v>
      </c>
    </row>
    <row r="38" spans="1:11" x14ac:dyDescent="0.25">
      <c r="A38" s="70" t="s">
        <v>80</v>
      </c>
      <c r="B38" s="70" t="s">
        <v>19</v>
      </c>
      <c r="C38" s="71">
        <v>29410</v>
      </c>
      <c r="D38" s="76" t="s">
        <v>16</v>
      </c>
      <c r="E38" s="76" t="s">
        <v>13</v>
      </c>
      <c r="F38" s="6">
        <v>2044</v>
      </c>
      <c r="G38" s="2">
        <v>472.7</v>
      </c>
      <c r="H38" s="2">
        <v>215.37</v>
      </c>
      <c r="I38" s="2">
        <v>268.14999999999998</v>
      </c>
      <c r="J38" s="2">
        <v>14.06</v>
      </c>
      <c r="K38" s="72">
        <f t="shared" si="0"/>
        <v>970.27999999999986</v>
      </c>
    </row>
    <row r="39" spans="1:11" x14ac:dyDescent="0.25">
      <c r="A39" s="70" t="s">
        <v>81</v>
      </c>
      <c r="B39" s="70" t="s">
        <v>25</v>
      </c>
      <c r="C39" s="71">
        <v>30230</v>
      </c>
      <c r="D39" s="76" t="s">
        <v>16</v>
      </c>
      <c r="E39" s="76" t="s">
        <v>13</v>
      </c>
      <c r="F39" s="6">
        <v>2044</v>
      </c>
      <c r="G39" s="2">
        <v>472.7</v>
      </c>
      <c r="H39" s="2">
        <v>215.37</v>
      </c>
      <c r="I39" s="2">
        <v>268.14999999999998</v>
      </c>
      <c r="J39" s="2">
        <v>14.06</v>
      </c>
      <c r="K39" s="72">
        <f t="shared" si="0"/>
        <v>970.27999999999986</v>
      </c>
    </row>
    <row r="40" spans="1:11" x14ac:dyDescent="0.25">
      <c r="A40" s="70" t="s">
        <v>82</v>
      </c>
      <c r="B40" s="70" t="s">
        <v>83</v>
      </c>
      <c r="C40" s="71">
        <v>30272</v>
      </c>
      <c r="D40" s="76" t="s">
        <v>16</v>
      </c>
      <c r="E40" s="76" t="s">
        <v>13</v>
      </c>
      <c r="F40" s="6">
        <v>2044</v>
      </c>
      <c r="G40" s="2">
        <v>472.7</v>
      </c>
      <c r="H40" s="2">
        <v>215.37</v>
      </c>
      <c r="I40" s="2">
        <v>268.14999999999998</v>
      </c>
      <c r="J40" s="2">
        <v>14.06</v>
      </c>
      <c r="K40" s="72">
        <f t="shared" si="0"/>
        <v>970.27999999999986</v>
      </c>
    </row>
    <row r="41" spans="1:11" x14ac:dyDescent="0.25">
      <c r="A41" s="70" t="s">
        <v>84</v>
      </c>
      <c r="B41" s="70" t="s">
        <v>85</v>
      </c>
      <c r="C41" s="71">
        <v>21298</v>
      </c>
      <c r="D41" s="76" t="s">
        <v>16</v>
      </c>
      <c r="E41" s="76" t="s">
        <v>13</v>
      </c>
      <c r="F41" s="6">
        <v>2044</v>
      </c>
      <c r="G41" s="2">
        <v>472.7</v>
      </c>
      <c r="H41" s="2">
        <v>215.37</v>
      </c>
      <c r="I41" s="2">
        <v>268.14999999999998</v>
      </c>
      <c r="J41" s="2">
        <v>14.06</v>
      </c>
      <c r="K41" s="72">
        <f t="shared" si="0"/>
        <v>970.27999999999986</v>
      </c>
    </row>
    <row r="42" spans="1:11" x14ac:dyDescent="0.25">
      <c r="A42" s="70" t="s">
        <v>86</v>
      </c>
      <c r="B42" s="70" t="s">
        <v>87</v>
      </c>
      <c r="C42" s="71">
        <v>26092</v>
      </c>
      <c r="D42" s="76" t="s">
        <v>16</v>
      </c>
      <c r="E42" s="76" t="s">
        <v>13</v>
      </c>
      <c r="F42" s="6">
        <v>2044</v>
      </c>
      <c r="G42" s="2">
        <v>472.7</v>
      </c>
      <c r="H42" s="2">
        <v>215.37</v>
      </c>
      <c r="I42" s="2">
        <v>268.14999999999998</v>
      </c>
      <c r="J42" s="2">
        <v>14.06</v>
      </c>
      <c r="K42" s="72">
        <f t="shared" si="0"/>
        <v>970.27999999999986</v>
      </c>
    </row>
    <row r="43" spans="1:11" x14ac:dyDescent="0.25">
      <c r="A43" s="70" t="s">
        <v>88</v>
      </c>
      <c r="B43" s="70" t="s">
        <v>89</v>
      </c>
      <c r="C43" s="71">
        <v>21716</v>
      </c>
      <c r="D43" s="76" t="s">
        <v>16</v>
      </c>
      <c r="E43" s="76" t="s">
        <v>13</v>
      </c>
      <c r="F43" s="6">
        <v>2044</v>
      </c>
      <c r="G43" s="2">
        <v>472.7</v>
      </c>
      <c r="H43" s="2">
        <v>215.37</v>
      </c>
      <c r="I43" s="2">
        <v>268.14999999999998</v>
      </c>
      <c r="J43" s="2">
        <v>14.06</v>
      </c>
      <c r="K43" s="72">
        <f t="shared" si="0"/>
        <v>970.27999999999986</v>
      </c>
    </row>
    <row r="44" spans="1:11" x14ac:dyDescent="0.25">
      <c r="A44" s="70" t="s">
        <v>90</v>
      </c>
      <c r="B44" s="70" t="s">
        <v>91</v>
      </c>
      <c r="C44" s="71">
        <v>26271</v>
      </c>
      <c r="D44" s="76" t="s">
        <v>16</v>
      </c>
      <c r="E44" s="76" t="s">
        <v>13</v>
      </c>
      <c r="F44" s="6">
        <v>1050</v>
      </c>
      <c r="G44" s="2">
        <v>431.54</v>
      </c>
      <c r="H44" s="2">
        <v>215.37</v>
      </c>
      <c r="I44" s="2">
        <v>330.08</v>
      </c>
      <c r="J44" s="2">
        <v>10.55</v>
      </c>
      <c r="K44" s="72">
        <f t="shared" si="0"/>
        <v>987.54</v>
      </c>
    </row>
    <row r="45" spans="1:11" x14ac:dyDescent="0.25">
      <c r="A45" s="70" t="s">
        <v>92</v>
      </c>
      <c r="B45" s="70" t="s">
        <v>60</v>
      </c>
      <c r="C45" s="71">
        <v>28780</v>
      </c>
      <c r="D45" s="76" t="s">
        <v>16</v>
      </c>
      <c r="E45" s="76" t="s">
        <v>13</v>
      </c>
      <c r="F45" s="6">
        <v>1050</v>
      </c>
      <c r="G45" s="2">
        <v>431.54</v>
      </c>
      <c r="H45" s="2">
        <v>215.37</v>
      </c>
      <c r="I45" s="2">
        <v>330.08</v>
      </c>
      <c r="J45" s="2">
        <v>10.55</v>
      </c>
      <c r="K45" s="72">
        <f t="shared" si="0"/>
        <v>987.54</v>
      </c>
    </row>
    <row r="46" spans="1:11" x14ac:dyDescent="0.25">
      <c r="A46" s="70" t="s">
        <v>93</v>
      </c>
      <c r="B46" s="70" t="s">
        <v>94</v>
      </c>
      <c r="C46" s="71">
        <v>19793</v>
      </c>
      <c r="D46" s="76" t="s">
        <v>12</v>
      </c>
      <c r="E46" s="76" t="s">
        <v>13</v>
      </c>
      <c r="F46" s="6">
        <v>1050</v>
      </c>
      <c r="G46" s="2">
        <v>431.54</v>
      </c>
      <c r="H46" s="2">
        <v>215.37</v>
      </c>
      <c r="I46" s="2">
        <v>330.08</v>
      </c>
      <c r="J46" s="2">
        <v>10.55</v>
      </c>
      <c r="K46" s="72">
        <f t="shared" si="0"/>
        <v>987.54</v>
      </c>
    </row>
    <row r="47" spans="1:11" x14ac:dyDescent="0.25">
      <c r="A47" s="70" t="s">
        <v>95</v>
      </c>
      <c r="B47" s="70" t="s">
        <v>96</v>
      </c>
      <c r="C47" s="71">
        <v>20914</v>
      </c>
      <c r="D47" s="76" t="s">
        <v>12</v>
      </c>
      <c r="E47" s="76" t="s">
        <v>13</v>
      </c>
      <c r="F47" s="6">
        <v>1050</v>
      </c>
      <c r="G47" s="2">
        <v>431.54</v>
      </c>
      <c r="H47" s="2">
        <v>215.37</v>
      </c>
      <c r="I47" s="2">
        <v>330.08</v>
      </c>
      <c r="J47" s="2">
        <v>10.55</v>
      </c>
      <c r="K47" s="72">
        <f t="shared" si="0"/>
        <v>987.54</v>
      </c>
    </row>
    <row r="48" spans="1:11" x14ac:dyDescent="0.25">
      <c r="A48" s="70" t="s">
        <v>97</v>
      </c>
      <c r="B48" s="70" t="s">
        <v>98</v>
      </c>
      <c r="C48" s="71">
        <v>27507</v>
      </c>
      <c r="D48" s="76" t="s">
        <v>16</v>
      </c>
      <c r="E48" s="76" t="s">
        <v>41</v>
      </c>
      <c r="F48" s="6">
        <v>5040</v>
      </c>
      <c r="G48" s="2">
        <v>472.7</v>
      </c>
      <c r="H48" s="2">
        <v>289.77999999999997</v>
      </c>
      <c r="I48" s="2">
        <v>227.99</v>
      </c>
      <c r="J48" s="2">
        <v>14.06</v>
      </c>
      <c r="K48" s="72">
        <f t="shared" si="0"/>
        <v>1004.53</v>
      </c>
    </row>
    <row r="49" spans="1:11" x14ac:dyDescent="0.25">
      <c r="A49" s="70" t="s">
        <v>99</v>
      </c>
      <c r="B49" s="70" t="s">
        <v>100</v>
      </c>
      <c r="C49" s="71">
        <v>23917</v>
      </c>
      <c r="D49" s="76" t="s">
        <v>16</v>
      </c>
      <c r="E49" s="76" t="s">
        <v>41</v>
      </c>
      <c r="F49" s="6">
        <v>5040</v>
      </c>
      <c r="G49" s="2">
        <v>472.7</v>
      </c>
      <c r="H49" s="2">
        <v>289.77999999999997</v>
      </c>
      <c r="I49" s="2">
        <v>227.99</v>
      </c>
      <c r="J49" s="2">
        <v>14.06</v>
      </c>
      <c r="K49" s="72">
        <f t="shared" si="0"/>
        <v>1004.53</v>
      </c>
    </row>
    <row r="50" spans="1:11" x14ac:dyDescent="0.25">
      <c r="A50" s="70" t="s">
        <v>101</v>
      </c>
      <c r="B50" s="70" t="s">
        <v>102</v>
      </c>
      <c r="C50" s="71">
        <v>27621</v>
      </c>
      <c r="D50" s="76" t="s">
        <v>16</v>
      </c>
      <c r="E50" s="76" t="s">
        <v>13</v>
      </c>
      <c r="F50" s="6">
        <v>5040</v>
      </c>
      <c r="G50" s="2">
        <v>472.7</v>
      </c>
      <c r="H50" s="2">
        <v>289.77999999999997</v>
      </c>
      <c r="I50" s="2">
        <v>227.99</v>
      </c>
      <c r="J50" s="2">
        <v>14.06</v>
      </c>
      <c r="K50" s="72">
        <f t="shared" si="0"/>
        <v>1004.53</v>
      </c>
    </row>
    <row r="51" spans="1:11" x14ac:dyDescent="0.25">
      <c r="A51" s="70" t="s">
        <v>103</v>
      </c>
      <c r="B51" s="70" t="s">
        <v>104</v>
      </c>
      <c r="C51" s="71">
        <v>26063</v>
      </c>
      <c r="D51" s="76" t="s">
        <v>16</v>
      </c>
      <c r="E51" s="76" t="s">
        <v>13</v>
      </c>
      <c r="F51" s="6">
        <v>5040</v>
      </c>
      <c r="G51" s="2">
        <v>472.7</v>
      </c>
      <c r="H51" s="2">
        <v>289.77999999999997</v>
      </c>
      <c r="I51" s="2">
        <v>227.99</v>
      </c>
      <c r="J51" s="2">
        <v>14.06</v>
      </c>
      <c r="K51" s="72">
        <f t="shared" si="0"/>
        <v>1004.53</v>
      </c>
    </row>
    <row r="52" spans="1:11" x14ac:dyDescent="0.25">
      <c r="A52" s="70" t="s">
        <v>105</v>
      </c>
      <c r="B52" s="70" t="s">
        <v>46</v>
      </c>
      <c r="C52" s="71">
        <v>18941</v>
      </c>
      <c r="D52" s="76" t="s">
        <v>12</v>
      </c>
      <c r="E52" s="76" t="s">
        <v>17</v>
      </c>
      <c r="F52" s="6">
        <v>1030</v>
      </c>
      <c r="G52" s="2">
        <v>578.11</v>
      </c>
      <c r="H52" s="2">
        <v>148.38999999999999</v>
      </c>
      <c r="I52" s="2">
        <v>283.33</v>
      </c>
      <c r="J52" s="2">
        <v>21.07</v>
      </c>
      <c r="K52" s="72">
        <f t="shared" si="0"/>
        <v>1030.8999999999999</v>
      </c>
    </row>
    <row r="53" spans="1:11" x14ac:dyDescent="0.25">
      <c r="A53" s="70" t="s">
        <v>106</v>
      </c>
      <c r="B53" s="70" t="s">
        <v>107</v>
      </c>
      <c r="C53" s="71">
        <v>19481</v>
      </c>
      <c r="D53" s="76" t="s">
        <v>12</v>
      </c>
      <c r="E53" s="76" t="s">
        <v>17</v>
      </c>
      <c r="F53" s="6">
        <v>1030</v>
      </c>
      <c r="G53" s="2">
        <v>578.11</v>
      </c>
      <c r="H53" s="2">
        <v>148.38999999999999</v>
      </c>
      <c r="I53" s="2">
        <v>283.33</v>
      </c>
      <c r="J53" s="2">
        <v>21.07</v>
      </c>
      <c r="K53" s="72">
        <f t="shared" si="0"/>
        <v>1030.8999999999999</v>
      </c>
    </row>
    <row r="54" spans="1:11" x14ac:dyDescent="0.25">
      <c r="A54" s="70" t="s">
        <v>108</v>
      </c>
      <c r="B54" s="70" t="s">
        <v>109</v>
      </c>
      <c r="C54" s="71">
        <v>20221</v>
      </c>
      <c r="D54" s="76" t="s">
        <v>12</v>
      </c>
      <c r="E54" s="76" t="s">
        <v>17</v>
      </c>
      <c r="F54" s="6">
        <v>1030</v>
      </c>
      <c r="G54" s="2">
        <v>578.11</v>
      </c>
      <c r="H54" s="2">
        <v>148.38999999999999</v>
      </c>
      <c r="I54" s="2">
        <v>283.33</v>
      </c>
      <c r="J54" s="2">
        <v>21.07</v>
      </c>
      <c r="K54" s="72">
        <f t="shared" si="0"/>
        <v>1030.8999999999999</v>
      </c>
    </row>
    <row r="55" spans="1:11" x14ac:dyDescent="0.25">
      <c r="A55" s="70" t="s">
        <v>110</v>
      </c>
      <c r="B55" s="70" t="s">
        <v>111</v>
      </c>
      <c r="C55" s="71">
        <v>19437</v>
      </c>
      <c r="D55" s="76" t="s">
        <v>16</v>
      </c>
      <c r="E55" s="76" t="s">
        <v>13</v>
      </c>
      <c r="F55" s="6">
        <v>1030</v>
      </c>
      <c r="G55" s="2">
        <v>578.11</v>
      </c>
      <c r="H55" s="2">
        <v>148.38999999999999</v>
      </c>
      <c r="I55" s="2">
        <v>283.33</v>
      </c>
      <c r="J55" s="2">
        <v>21.07</v>
      </c>
      <c r="K55" s="72">
        <f t="shared" si="0"/>
        <v>1030.8999999999999</v>
      </c>
    </row>
    <row r="56" spans="1:11" x14ac:dyDescent="0.25">
      <c r="A56" s="70" t="s">
        <v>112</v>
      </c>
      <c r="B56" s="70" t="s">
        <v>113</v>
      </c>
      <c r="C56" s="71">
        <v>27665</v>
      </c>
      <c r="D56" s="76" t="s">
        <v>12</v>
      </c>
      <c r="E56" s="76" t="s">
        <v>17</v>
      </c>
      <c r="F56" s="6">
        <v>1040</v>
      </c>
      <c r="G56" s="2">
        <v>472.7</v>
      </c>
      <c r="H56" s="2">
        <v>215.37</v>
      </c>
      <c r="I56" s="2">
        <v>330.06</v>
      </c>
      <c r="J56" s="2">
        <v>14.06</v>
      </c>
      <c r="K56" s="72">
        <f t="shared" si="0"/>
        <v>1032.1899999999998</v>
      </c>
    </row>
    <row r="57" spans="1:11" x14ac:dyDescent="0.25">
      <c r="A57" s="70" t="s">
        <v>114</v>
      </c>
      <c r="B57" s="70" t="s">
        <v>115</v>
      </c>
      <c r="C57" s="71">
        <v>28611</v>
      </c>
      <c r="D57" s="76" t="s">
        <v>16</v>
      </c>
      <c r="E57" s="76" t="s">
        <v>17</v>
      </c>
      <c r="F57" s="6">
        <v>1040</v>
      </c>
      <c r="G57" s="2">
        <v>472.7</v>
      </c>
      <c r="H57" s="2">
        <v>215.37</v>
      </c>
      <c r="I57" s="2">
        <v>330.06</v>
      </c>
      <c r="J57" s="2">
        <v>14.06</v>
      </c>
      <c r="K57" s="72">
        <f t="shared" si="0"/>
        <v>1032.1899999999998</v>
      </c>
    </row>
    <row r="58" spans="1:11" x14ac:dyDescent="0.25">
      <c r="A58" s="70" t="s">
        <v>116</v>
      </c>
      <c r="B58" s="70" t="s">
        <v>117</v>
      </c>
      <c r="C58" s="71">
        <v>19926</v>
      </c>
      <c r="D58" s="76" t="s">
        <v>16</v>
      </c>
      <c r="E58" s="76" t="s">
        <v>17</v>
      </c>
      <c r="F58" s="6">
        <v>1040</v>
      </c>
      <c r="G58" s="2">
        <v>472.7</v>
      </c>
      <c r="H58" s="2">
        <v>215.37</v>
      </c>
      <c r="I58" s="2">
        <v>330.06</v>
      </c>
      <c r="J58" s="2">
        <v>14.06</v>
      </c>
      <c r="K58" s="72">
        <f t="shared" si="0"/>
        <v>1032.1899999999998</v>
      </c>
    </row>
    <row r="59" spans="1:11" x14ac:dyDescent="0.25">
      <c r="A59" s="70" t="s">
        <v>118</v>
      </c>
      <c r="B59" s="70" t="s">
        <v>119</v>
      </c>
      <c r="C59" s="71">
        <v>29994</v>
      </c>
      <c r="D59" s="76" t="s">
        <v>16</v>
      </c>
      <c r="E59" s="76" t="s">
        <v>13</v>
      </c>
      <c r="F59" s="6">
        <v>1040</v>
      </c>
      <c r="G59" s="2">
        <v>472.7</v>
      </c>
      <c r="H59" s="2">
        <v>215.37</v>
      </c>
      <c r="I59" s="2">
        <v>330.06</v>
      </c>
      <c r="J59" s="2">
        <v>14.06</v>
      </c>
      <c r="K59" s="72">
        <f t="shared" si="0"/>
        <v>1032.1899999999998</v>
      </c>
    </row>
    <row r="60" spans="1:11" x14ac:dyDescent="0.25">
      <c r="A60" s="70" t="s">
        <v>120</v>
      </c>
      <c r="B60" s="70" t="s">
        <v>121</v>
      </c>
      <c r="C60" s="71">
        <v>19219</v>
      </c>
      <c r="D60" s="76" t="s">
        <v>12</v>
      </c>
      <c r="E60" s="76" t="s">
        <v>17</v>
      </c>
      <c r="F60" s="6">
        <v>1030</v>
      </c>
      <c r="G60" s="2">
        <v>578.11</v>
      </c>
      <c r="H60" s="2">
        <v>215.37</v>
      </c>
      <c r="I60" s="2">
        <v>283.33</v>
      </c>
      <c r="J60" s="2">
        <v>21.07</v>
      </c>
      <c r="K60" s="72">
        <f t="shared" si="0"/>
        <v>1097.8799999999999</v>
      </c>
    </row>
    <row r="61" spans="1:11" x14ac:dyDescent="0.25">
      <c r="A61" s="70" t="s">
        <v>122</v>
      </c>
      <c r="B61" s="70" t="s">
        <v>123</v>
      </c>
      <c r="C61" s="71">
        <v>26558</v>
      </c>
      <c r="D61" s="76" t="s">
        <v>16</v>
      </c>
      <c r="E61" s="76" t="s">
        <v>17</v>
      </c>
      <c r="F61" s="6">
        <v>2030</v>
      </c>
      <c r="G61" s="2">
        <v>578.11</v>
      </c>
      <c r="H61" s="2">
        <v>178.19</v>
      </c>
      <c r="I61" s="2">
        <v>329.72</v>
      </c>
      <c r="J61" s="2">
        <v>21.07</v>
      </c>
      <c r="K61" s="72">
        <f t="shared" si="0"/>
        <v>1107.0899999999999</v>
      </c>
    </row>
    <row r="62" spans="1:11" x14ac:dyDescent="0.25">
      <c r="A62" s="70" t="s">
        <v>124</v>
      </c>
      <c r="B62" s="70" t="s">
        <v>125</v>
      </c>
      <c r="C62" s="71">
        <v>26900</v>
      </c>
      <c r="D62" s="76" t="s">
        <v>12</v>
      </c>
      <c r="E62" s="76" t="s">
        <v>41</v>
      </c>
      <c r="F62" s="6">
        <v>2030</v>
      </c>
      <c r="G62" s="2">
        <v>578.11</v>
      </c>
      <c r="H62" s="2">
        <v>178.19</v>
      </c>
      <c r="I62" s="2">
        <v>329.72</v>
      </c>
      <c r="J62" s="2">
        <v>21.07</v>
      </c>
      <c r="K62" s="72">
        <f t="shared" si="0"/>
        <v>1107.0899999999999</v>
      </c>
    </row>
    <row r="63" spans="1:11" x14ac:dyDescent="0.25">
      <c r="A63" s="70" t="s">
        <v>126</v>
      </c>
      <c r="B63" s="70" t="s">
        <v>127</v>
      </c>
      <c r="C63" s="71">
        <v>28735</v>
      </c>
      <c r="D63" s="76" t="s">
        <v>12</v>
      </c>
      <c r="E63" s="76" t="s">
        <v>17</v>
      </c>
      <c r="F63" s="6">
        <v>1030</v>
      </c>
      <c r="G63" s="2">
        <v>578.11</v>
      </c>
      <c r="H63" s="2">
        <v>252.58</v>
      </c>
      <c r="I63" s="2">
        <v>283.33</v>
      </c>
      <c r="J63" s="2">
        <v>21.07</v>
      </c>
      <c r="K63" s="72">
        <f t="shared" si="0"/>
        <v>1135.0899999999999</v>
      </c>
    </row>
    <row r="64" spans="1:11" x14ac:dyDescent="0.25">
      <c r="A64" s="70" t="s">
        <v>128</v>
      </c>
      <c r="B64" s="70" t="s">
        <v>129</v>
      </c>
      <c r="C64" s="71">
        <v>20102</v>
      </c>
      <c r="D64" s="76" t="s">
        <v>12</v>
      </c>
      <c r="E64" s="76" t="s">
        <v>17</v>
      </c>
      <c r="F64" s="6">
        <v>1030</v>
      </c>
      <c r="G64" s="2">
        <v>578.11</v>
      </c>
      <c r="H64" s="2">
        <v>252.58</v>
      </c>
      <c r="I64" s="2">
        <v>283.33</v>
      </c>
      <c r="J64" s="2">
        <v>21.07</v>
      </c>
      <c r="K64" s="72">
        <f t="shared" si="0"/>
        <v>1135.0899999999999</v>
      </c>
    </row>
    <row r="65" spans="1:11" x14ac:dyDescent="0.25">
      <c r="A65" s="70" t="s">
        <v>130</v>
      </c>
      <c r="B65" s="70" t="s">
        <v>131</v>
      </c>
      <c r="C65" s="71">
        <v>26526</v>
      </c>
      <c r="D65" s="76" t="s">
        <v>16</v>
      </c>
      <c r="E65" s="76" t="s">
        <v>13</v>
      </c>
      <c r="F65" s="6">
        <v>1030</v>
      </c>
      <c r="G65" s="2">
        <v>578.11</v>
      </c>
      <c r="H65" s="2">
        <v>252.58</v>
      </c>
      <c r="I65" s="2">
        <v>283.33</v>
      </c>
      <c r="J65" s="2">
        <v>21.07</v>
      </c>
      <c r="K65" s="72">
        <f t="shared" si="0"/>
        <v>1135.0899999999999</v>
      </c>
    </row>
    <row r="66" spans="1:11" x14ac:dyDescent="0.25">
      <c r="A66" s="70" t="s">
        <v>132</v>
      </c>
      <c r="B66" s="70" t="s">
        <v>133</v>
      </c>
      <c r="C66" s="71">
        <v>20102</v>
      </c>
      <c r="D66" s="76" t="s">
        <v>16</v>
      </c>
      <c r="E66" s="76" t="s">
        <v>17</v>
      </c>
      <c r="F66" s="6">
        <v>2030</v>
      </c>
      <c r="G66" s="2">
        <v>578.11</v>
      </c>
      <c r="H66" s="2">
        <v>252.58</v>
      </c>
      <c r="I66" s="2">
        <v>329.72</v>
      </c>
      <c r="J66" s="2">
        <v>21.07</v>
      </c>
      <c r="K66" s="72">
        <f t="shared" ref="K66:K75" si="1">SUM(G66:J66)</f>
        <v>1181.48</v>
      </c>
    </row>
    <row r="67" spans="1:11" x14ac:dyDescent="0.25">
      <c r="A67" s="70" t="s">
        <v>134</v>
      </c>
      <c r="B67" s="70" t="s">
        <v>135</v>
      </c>
      <c r="C67" s="71">
        <v>27560</v>
      </c>
      <c r="D67" s="76" t="s">
        <v>16</v>
      </c>
      <c r="E67" s="76" t="s">
        <v>13</v>
      </c>
      <c r="F67" s="6">
        <v>2030</v>
      </c>
      <c r="G67" s="2">
        <v>578.11</v>
      </c>
      <c r="H67" s="2">
        <v>252.58</v>
      </c>
      <c r="I67" s="2">
        <v>329.72</v>
      </c>
      <c r="J67" s="2">
        <v>21.07</v>
      </c>
      <c r="K67" s="72">
        <f t="shared" si="1"/>
        <v>1181.48</v>
      </c>
    </row>
    <row r="68" spans="1:11" x14ac:dyDescent="0.25">
      <c r="A68" s="70" t="s">
        <v>136</v>
      </c>
      <c r="B68" s="70" t="s">
        <v>83</v>
      </c>
      <c r="C68" s="71">
        <v>25462</v>
      </c>
      <c r="D68" s="76" t="s">
        <v>16</v>
      </c>
      <c r="E68" s="76" t="s">
        <v>41</v>
      </c>
      <c r="F68" s="6">
        <v>2030</v>
      </c>
      <c r="G68" s="2">
        <v>578.11</v>
      </c>
      <c r="H68" s="2">
        <v>252.58</v>
      </c>
      <c r="I68" s="2">
        <v>329.72</v>
      </c>
      <c r="J68" s="2">
        <v>21.07</v>
      </c>
      <c r="K68" s="72">
        <f t="shared" si="1"/>
        <v>1181.48</v>
      </c>
    </row>
    <row r="69" spans="1:11" x14ac:dyDescent="0.25">
      <c r="A69" s="70" t="s">
        <v>137</v>
      </c>
      <c r="B69" s="70" t="s">
        <v>115</v>
      </c>
      <c r="C69" s="71">
        <v>29146</v>
      </c>
      <c r="D69" s="76" t="s">
        <v>16</v>
      </c>
      <c r="E69" s="76" t="s">
        <v>17</v>
      </c>
      <c r="F69" s="6">
        <v>2020</v>
      </c>
      <c r="G69" s="2">
        <v>775.53</v>
      </c>
      <c r="H69" s="2">
        <v>178.19</v>
      </c>
      <c r="I69" s="2">
        <v>328.82</v>
      </c>
      <c r="J69" s="2">
        <v>28.07</v>
      </c>
      <c r="K69" s="72">
        <f t="shared" si="1"/>
        <v>1310.6099999999999</v>
      </c>
    </row>
    <row r="70" spans="1:11" x14ac:dyDescent="0.25">
      <c r="A70" s="70" t="s">
        <v>138</v>
      </c>
      <c r="B70" s="70" t="s">
        <v>123</v>
      </c>
      <c r="C70" s="71">
        <v>29477</v>
      </c>
      <c r="D70" s="76" t="s">
        <v>16</v>
      </c>
      <c r="E70" s="76" t="s">
        <v>17</v>
      </c>
      <c r="F70" s="6">
        <v>2020</v>
      </c>
      <c r="G70" s="2">
        <v>775.53</v>
      </c>
      <c r="H70" s="2">
        <v>178.19</v>
      </c>
      <c r="I70" s="2">
        <v>328.82</v>
      </c>
      <c r="J70" s="2">
        <v>28.07</v>
      </c>
      <c r="K70" s="72">
        <f t="shared" si="1"/>
        <v>1310.6099999999999</v>
      </c>
    </row>
    <row r="71" spans="1:11" x14ac:dyDescent="0.25">
      <c r="A71" s="70" t="s">
        <v>139</v>
      </c>
      <c r="B71" s="70" t="s">
        <v>140</v>
      </c>
      <c r="C71" s="71">
        <v>21715</v>
      </c>
      <c r="D71" s="76" t="s">
        <v>16</v>
      </c>
      <c r="E71" s="76" t="s">
        <v>41</v>
      </c>
      <c r="F71" s="6">
        <v>2020</v>
      </c>
      <c r="G71" s="2">
        <v>775.53</v>
      </c>
      <c r="H71" s="2">
        <v>178.19</v>
      </c>
      <c r="I71" s="2">
        <v>328.82</v>
      </c>
      <c r="J71" s="2">
        <v>28.07</v>
      </c>
      <c r="K71" s="72">
        <f t="shared" si="1"/>
        <v>1310.6099999999999</v>
      </c>
    </row>
    <row r="72" spans="1:11" x14ac:dyDescent="0.25">
      <c r="A72" s="70" t="s">
        <v>141</v>
      </c>
      <c r="B72" s="70" t="s">
        <v>142</v>
      </c>
      <c r="C72" s="71">
        <v>22896</v>
      </c>
      <c r="D72" s="76" t="s">
        <v>16</v>
      </c>
      <c r="E72" s="76" t="s">
        <v>13</v>
      </c>
      <c r="F72" s="6">
        <v>2020</v>
      </c>
      <c r="G72" s="2">
        <v>775.53</v>
      </c>
      <c r="H72" s="2">
        <v>326.95999999999998</v>
      </c>
      <c r="I72" s="2">
        <v>328.82</v>
      </c>
      <c r="J72" s="2">
        <v>28.07</v>
      </c>
      <c r="K72" s="72">
        <f t="shared" si="1"/>
        <v>1459.3799999999999</v>
      </c>
    </row>
    <row r="73" spans="1:11" x14ac:dyDescent="0.25">
      <c r="A73" s="70" t="s">
        <v>143</v>
      </c>
      <c r="B73" s="70" t="s">
        <v>144</v>
      </c>
      <c r="C73" s="71">
        <v>23495</v>
      </c>
      <c r="D73" s="76" t="s">
        <v>16</v>
      </c>
      <c r="E73" s="76" t="s">
        <v>41</v>
      </c>
      <c r="F73" s="6">
        <v>2020</v>
      </c>
      <c r="G73" s="2">
        <v>775.53</v>
      </c>
      <c r="H73" s="2">
        <v>326.95999999999998</v>
      </c>
      <c r="I73" s="2">
        <v>328.82</v>
      </c>
      <c r="J73" s="2">
        <v>28.07</v>
      </c>
      <c r="K73" s="72">
        <f t="shared" si="1"/>
        <v>1459.3799999999999</v>
      </c>
    </row>
    <row r="74" spans="1:11" x14ac:dyDescent="0.25">
      <c r="A74" s="70" t="s">
        <v>145</v>
      </c>
      <c r="B74" s="70" t="s">
        <v>146</v>
      </c>
      <c r="C74" s="71">
        <v>19570</v>
      </c>
      <c r="D74" s="76" t="s">
        <v>16</v>
      </c>
      <c r="E74" s="76" t="s">
        <v>147</v>
      </c>
      <c r="F74" s="6">
        <v>2020</v>
      </c>
      <c r="G74" s="2">
        <v>775.53</v>
      </c>
      <c r="H74" s="2">
        <v>326.95999999999998</v>
      </c>
      <c r="I74" s="2">
        <v>328.82</v>
      </c>
      <c r="J74" s="2">
        <v>28.07</v>
      </c>
      <c r="K74" s="72">
        <f t="shared" si="1"/>
        <v>1459.3799999999999</v>
      </c>
    </row>
    <row r="75" spans="1:11" x14ac:dyDescent="0.25">
      <c r="A75" s="70" t="s">
        <v>148</v>
      </c>
      <c r="B75" s="70" t="s">
        <v>149</v>
      </c>
      <c r="C75" s="71">
        <v>25585</v>
      </c>
      <c r="D75" s="76" t="s">
        <v>12</v>
      </c>
      <c r="E75" s="76" t="s">
        <v>17</v>
      </c>
      <c r="F75" s="6">
        <v>2020</v>
      </c>
      <c r="G75" s="2">
        <v>775.53</v>
      </c>
      <c r="H75" s="2">
        <v>326.95999999999998</v>
      </c>
      <c r="I75" s="2">
        <v>328.82</v>
      </c>
      <c r="J75" s="2">
        <v>28.07</v>
      </c>
      <c r="K75" s="72">
        <f t="shared" si="1"/>
        <v>1459.3799999999999</v>
      </c>
    </row>
  </sheetData>
  <pageMargins left="0.75" right="0.75" top="1" bottom="1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A8C4C-55E9-4847-A933-8C4DD02398B8}">
  <dimension ref="A1:F23"/>
  <sheetViews>
    <sheetView workbookViewId="0">
      <selection activeCell="G1" sqref="G1"/>
    </sheetView>
  </sheetViews>
  <sheetFormatPr defaultColWidth="8.85546875" defaultRowHeight="15" x14ac:dyDescent="0.25"/>
  <cols>
    <col min="1" max="1" width="10.28515625" style="1" customWidth="1"/>
    <col min="2" max="2" width="11.85546875" style="1" customWidth="1"/>
    <col min="3" max="3" width="14.140625" style="1" customWidth="1"/>
    <col min="4" max="4" width="9.85546875" style="12" customWidth="1"/>
    <col min="5" max="5" width="8.85546875" style="1" customWidth="1"/>
    <col min="6" max="6" width="14.42578125" style="12" bestFit="1" customWidth="1"/>
    <col min="7" max="16384" width="8.85546875" style="1"/>
  </cols>
  <sheetData>
    <row r="1" spans="1:6" x14ac:dyDescent="0.25">
      <c r="A1" s="77" t="s">
        <v>150</v>
      </c>
      <c r="B1" s="77"/>
      <c r="C1" s="77"/>
      <c r="D1" s="77"/>
      <c r="E1" s="77"/>
      <c r="F1" s="77"/>
    </row>
    <row r="3" spans="1:6" s="6" customFormat="1" ht="30" x14ac:dyDescent="0.25">
      <c r="A3" s="3" t="s">
        <v>151</v>
      </c>
      <c r="B3" s="3" t="s">
        <v>152</v>
      </c>
      <c r="C3" s="4" t="s">
        <v>153</v>
      </c>
      <c r="D3" s="5" t="s">
        <v>154</v>
      </c>
      <c r="E3" s="4" t="s">
        <v>155</v>
      </c>
      <c r="F3" s="5" t="s">
        <v>156</v>
      </c>
    </row>
    <row r="4" spans="1:6" x14ac:dyDescent="0.25">
      <c r="A4" s="7" t="s">
        <v>157</v>
      </c>
      <c r="B4" s="8">
        <v>43340</v>
      </c>
      <c r="C4" s="9">
        <f ca="1">TODAY()-B4</f>
        <v>1511</v>
      </c>
      <c r="D4" s="10">
        <v>32.65</v>
      </c>
      <c r="E4" s="7" t="str">
        <f ca="1">IF(C4&gt;90,"si","no")</f>
        <v>si</v>
      </c>
      <c r="F4" s="10">
        <f ca="1">IF(C4&gt;90,D4*1.15,D4)</f>
        <v>37.547499999999992</v>
      </c>
    </row>
    <row r="5" spans="1:6" x14ac:dyDescent="0.25">
      <c r="A5" s="7" t="s">
        <v>158</v>
      </c>
      <c r="B5" s="8">
        <v>43401</v>
      </c>
      <c r="C5" s="9">
        <f t="shared" ref="C5:C21" ca="1" si="0">TODAY()-B5</f>
        <v>1450</v>
      </c>
      <c r="D5" s="10">
        <v>4074.86</v>
      </c>
      <c r="E5" s="7" t="str">
        <f t="shared" ref="E5:E21" ca="1" si="1">IF(C5&gt;90,"si","no")</f>
        <v>si</v>
      </c>
      <c r="F5" s="10">
        <f t="shared" ref="F5:F21" ca="1" si="2">IF(C5&gt;90,D5*1.15,D5)</f>
        <v>4686.0889999999999</v>
      </c>
    </row>
    <row r="6" spans="1:6" x14ac:dyDescent="0.25">
      <c r="A6" s="7" t="s">
        <v>159</v>
      </c>
      <c r="B6" s="8">
        <v>43579</v>
      </c>
      <c r="C6" s="9">
        <f t="shared" ca="1" si="0"/>
        <v>1272</v>
      </c>
      <c r="D6" s="10">
        <v>2073.4899999999998</v>
      </c>
      <c r="E6" s="7" t="str">
        <f t="shared" ca="1" si="1"/>
        <v>si</v>
      </c>
      <c r="F6" s="10">
        <f t="shared" ca="1" si="2"/>
        <v>2384.5134999999996</v>
      </c>
    </row>
    <row r="7" spans="1:6" x14ac:dyDescent="0.25">
      <c r="A7" s="7" t="s">
        <v>160</v>
      </c>
      <c r="B7" s="8">
        <v>43545</v>
      </c>
      <c r="C7" s="9">
        <f t="shared" ca="1" si="0"/>
        <v>1306</v>
      </c>
      <c r="D7" s="10">
        <v>72.12</v>
      </c>
      <c r="E7" s="7" t="str">
        <f t="shared" ca="1" si="1"/>
        <v>si</v>
      </c>
      <c r="F7" s="10">
        <f t="shared" ca="1" si="2"/>
        <v>82.938000000000002</v>
      </c>
    </row>
    <row r="8" spans="1:6" x14ac:dyDescent="0.25">
      <c r="A8" s="7" t="s">
        <v>161</v>
      </c>
      <c r="B8" s="8">
        <v>43670</v>
      </c>
      <c r="C8" s="9">
        <f t="shared" ca="1" si="0"/>
        <v>1181</v>
      </c>
      <c r="D8" s="10">
        <v>7.47</v>
      </c>
      <c r="E8" s="7" t="str">
        <f t="shared" ca="1" si="1"/>
        <v>si</v>
      </c>
      <c r="F8" s="10">
        <f t="shared" ca="1" si="2"/>
        <v>8.5904999999999987</v>
      </c>
    </row>
    <row r="9" spans="1:6" x14ac:dyDescent="0.25">
      <c r="A9" s="7" t="s">
        <v>162</v>
      </c>
      <c r="B9" s="8">
        <v>43632</v>
      </c>
      <c r="C9" s="9">
        <f t="shared" ca="1" si="0"/>
        <v>1219</v>
      </c>
      <c r="D9" s="10">
        <v>120.2</v>
      </c>
      <c r="E9" s="7" t="str">
        <f t="shared" ca="1" si="1"/>
        <v>si</v>
      </c>
      <c r="F9" s="10">
        <f t="shared" ca="1" si="2"/>
        <v>138.22999999999999</v>
      </c>
    </row>
    <row r="10" spans="1:6" x14ac:dyDescent="0.25">
      <c r="A10" s="7" t="s">
        <v>163</v>
      </c>
      <c r="B10" s="8">
        <v>43643</v>
      </c>
      <c r="C10" s="9">
        <f t="shared" ca="1" si="0"/>
        <v>1208</v>
      </c>
      <c r="D10" s="10">
        <v>5264.87</v>
      </c>
      <c r="E10" s="7" t="str">
        <f t="shared" ca="1" si="1"/>
        <v>si</v>
      </c>
      <c r="F10" s="10">
        <f t="shared" ca="1" si="2"/>
        <v>6054.6004999999996</v>
      </c>
    </row>
    <row r="11" spans="1:6" x14ac:dyDescent="0.25">
      <c r="A11" s="7" t="s">
        <v>164</v>
      </c>
      <c r="B11" s="8">
        <v>43577</v>
      </c>
      <c r="C11" s="9">
        <f t="shared" ca="1" si="0"/>
        <v>1274</v>
      </c>
      <c r="D11" s="10">
        <v>601.01</v>
      </c>
      <c r="E11" s="7" t="str">
        <f t="shared" ca="1" si="1"/>
        <v>si</v>
      </c>
      <c r="F11" s="10">
        <f t="shared" ca="1" si="2"/>
        <v>691.16149999999993</v>
      </c>
    </row>
    <row r="12" spans="1:6" x14ac:dyDescent="0.25">
      <c r="A12" s="7" t="s">
        <v>165</v>
      </c>
      <c r="B12" s="8">
        <v>43679</v>
      </c>
      <c r="C12" s="9">
        <f t="shared" ca="1" si="0"/>
        <v>1172</v>
      </c>
      <c r="D12" s="10">
        <v>336.57</v>
      </c>
      <c r="E12" s="7" t="str">
        <f t="shared" ca="1" si="1"/>
        <v>si</v>
      </c>
      <c r="F12" s="10">
        <f t="shared" ca="1" si="2"/>
        <v>387.05549999999994</v>
      </c>
    </row>
    <row r="13" spans="1:6" x14ac:dyDescent="0.25">
      <c r="A13" s="7" t="s">
        <v>166</v>
      </c>
      <c r="B13" s="8">
        <v>43401</v>
      </c>
      <c r="C13" s="9">
        <f t="shared" ca="1" si="0"/>
        <v>1450</v>
      </c>
      <c r="D13" s="10">
        <v>405.94</v>
      </c>
      <c r="E13" s="7" t="str">
        <f t="shared" ca="1" si="1"/>
        <v>si</v>
      </c>
      <c r="F13" s="10">
        <f t="shared" ca="1" si="2"/>
        <v>466.83099999999996</v>
      </c>
    </row>
    <row r="14" spans="1:6" x14ac:dyDescent="0.25">
      <c r="A14" s="7" t="s">
        <v>167</v>
      </c>
      <c r="B14" s="8">
        <v>43579</v>
      </c>
      <c r="C14" s="9">
        <f t="shared" ca="1" si="0"/>
        <v>1272</v>
      </c>
      <c r="D14" s="10">
        <v>140.97</v>
      </c>
      <c r="E14" s="7" t="str">
        <f t="shared" ca="1" si="1"/>
        <v>si</v>
      </c>
      <c r="F14" s="10">
        <f t="shared" ca="1" si="2"/>
        <v>162.1155</v>
      </c>
    </row>
    <row r="15" spans="1:6" x14ac:dyDescent="0.25">
      <c r="A15" s="7" t="s">
        <v>168</v>
      </c>
      <c r="B15" s="8">
        <v>43545</v>
      </c>
      <c r="C15" s="9">
        <f t="shared" ca="1" si="0"/>
        <v>1306</v>
      </c>
      <c r="D15" s="10">
        <v>2745.27</v>
      </c>
      <c r="E15" s="7" t="str">
        <f t="shared" ca="1" si="1"/>
        <v>si</v>
      </c>
      <c r="F15" s="10">
        <f t="shared" ca="1" si="2"/>
        <v>3157.0604999999996</v>
      </c>
    </row>
    <row r="16" spans="1:6" x14ac:dyDescent="0.25">
      <c r="A16" s="7" t="s">
        <v>169</v>
      </c>
      <c r="B16" s="8">
        <v>43670</v>
      </c>
      <c r="C16" s="9">
        <f t="shared" ca="1" si="0"/>
        <v>1181</v>
      </c>
      <c r="D16" s="10">
        <v>1469.21</v>
      </c>
      <c r="E16" s="7" t="str">
        <f t="shared" ca="1" si="1"/>
        <v>si</v>
      </c>
      <c r="F16" s="10">
        <f t="shared" ca="1" si="2"/>
        <v>1689.5915</v>
      </c>
    </row>
    <row r="17" spans="1:6" x14ac:dyDescent="0.25">
      <c r="A17" s="7" t="s">
        <v>170</v>
      </c>
      <c r="B17" s="8">
        <v>43663</v>
      </c>
      <c r="C17" s="9">
        <f t="shared" ca="1" si="0"/>
        <v>1188</v>
      </c>
      <c r="D17" s="10">
        <v>390.66</v>
      </c>
      <c r="E17" s="7" t="str">
        <f t="shared" ca="1" si="1"/>
        <v>si</v>
      </c>
      <c r="F17" s="10">
        <f t="shared" ca="1" si="2"/>
        <v>449.25900000000001</v>
      </c>
    </row>
    <row r="18" spans="1:6" x14ac:dyDescent="0.25">
      <c r="A18" s="7" t="s">
        <v>171</v>
      </c>
      <c r="B18" s="8">
        <v>43612</v>
      </c>
      <c r="C18" s="9">
        <f t="shared" ca="1" si="0"/>
        <v>1239</v>
      </c>
      <c r="D18" s="10">
        <v>745.25</v>
      </c>
      <c r="E18" s="7" t="str">
        <f t="shared" ca="1" si="1"/>
        <v>si</v>
      </c>
      <c r="F18" s="10">
        <f t="shared" ca="1" si="2"/>
        <v>857.03749999999991</v>
      </c>
    </row>
    <row r="19" spans="1:6" x14ac:dyDescent="0.25">
      <c r="A19" s="7" t="s">
        <v>172</v>
      </c>
      <c r="B19" s="8">
        <v>43546</v>
      </c>
      <c r="C19" s="9">
        <f t="shared" ca="1" si="0"/>
        <v>1305</v>
      </c>
      <c r="D19" s="10">
        <v>274.06</v>
      </c>
      <c r="E19" s="7" t="str">
        <f t="shared" ca="1" si="1"/>
        <v>si</v>
      </c>
      <c r="F19" s="10">
        <f t="shared" ca="1" si="2"/>
        <v>315.16899999999998</v>
      </c>
    </row>
    <row r="20" spans="1:6" x14ac:dyDescent="0.25">
      <c r="A20" s="7" t="s">
        <v>173</v>
      </c>
      <c r="B20" s="8">
        <v>43645</v>
      </c>
      <c r="C20" s="9">
        <f t="shared" ca="1" si="0"/>
        <v>1206</v>
      </c>
      <c r="D20" s="10">
        <v>72.12</v>
      </c>
      <c r="E20" s="7" t="str">
        <f t="shared" ca="1" si="1"/>
        <v>si</v>
      </c>
      <c r="F20" s="10">
        <f t="shared" ca="1" si="2"/>
        <v>82.938000000000002</v>
      </c>
    </row>
    <row r="21" spans="1:6" x14ac:dyDescent="0.25">
      <c r="A21" s="7" t="s">
        <v>174</v>
      </c>
      <c r="B21" s="8">
        <v>43626</v>
      </c>
      <c r="C21" s="9">
        <f t="shared" ca="1" si="0"/>
        <v>1225</v>
      </c>
      <c r="D21" s="10">
        <v>390.66</v>
      </c>
      <c r="E21" s="7" t="str">
        <f t="shared" ca="1" si="1"/>
        <v>si</v>
      </c>
      <c r="F21" s="10">
        <f t="shared" ca="1" si="2"/>
        <v>449.25900000000001</v>
      </c>
    </row>
    <row r="23" spans="1:6" x14ac:dyDescent="0.25">
      <c r="B23" s="11"/>
    </row>
  </sheetData>
  <mergeCells count="1">
    <mergeCell ref="A1:F1"/>
  </mergeCells>
  <printOptions gridLines="1"/>
  <pageMargins left="0.78740157480314965" right="0.78740157480314965" top="0.98425196850393704" bottom="0.98425196850393704" header="0" footer="0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99BE6-FA1D-4F2B-9998-64F77C2110E0}">
  <dimension ref="A1:D66"/>
  <sheetViews>
    <sheetView showGridLines="0" zoomScaleNormal="100" workbookViewId="0">
      <selection activeCell="F1" sqref="F1"/>
    </sheetView>
  </sheetViews>
  <sheetFormatPr defaultColWidth="10.7109375" defaultRowHeight="15" x14ac:dyDescent="0.25"/>
  <cols>
    <col min="1" max="1" width="17.85546875" style="1" customWidth="1"/>
    <col min="2" max="2" width="35.85546875" style="1" customWidth="1"/>
    <col min="3" max="3" width="20.7109375" style="1" customWidth="1"/>
    <col min="4" max="4" width="13" style="1" customWidth="1"/>
    <col min="5" max="16384" width="10.7109375" style="1"/>
  </cols>
  <sheetData>
    <row r="1" spans="1:4" ht="21" x14ac:dyDescent="0.35">
      <c r="A1" s="13" t="s">
        <v>218</v>
      </c>
      <c r="C1" s="14" t="s">
        <v>175</v>
      </c>
      <c r="D1" s="7"/>
    </row>
    <row r="3" spans="1:4" x14ac:dyDescent="0.25">
      <c r="A3" s="14" t="s">
        <v>219</v>
      </c>
      <c r="B3" s="15"/>
      <c r="C3" s="14" t="s">
        <v>176</v>
      </c>
      <c r="D3" s="16"/>
    </row>
    <row r="4" spans="1:4" x14ac:dyDescent="0.25">
      <c r="A4" s="14" t="s">
        <v>177</v>
      </c>
      <c r="B4" s="15"/>
      <c r="C4" s="14" t="s">
        <v>178</v>
      </c>
      <c r="D4" s="17"/>
    </row>
    <row r="5" spans="1:4" x14ac:dyDescent="0.25">
      <c r="A5" s="14" t="s">
        <v>179</v>
      </c>
      <c r="B5" s="15"/>
      <c r="C5" s="14" t="s">
        <v>180</v>
      </c>
      <c r="D5" s="17"/>
    </row>
    <row r="6" spans="1:4" x14ac:dyDescent="0.25">
      <c r="A6" s="14" t="s">
        <v>181</v>
      </c>
      <c r="B6" s="18"/>
      <c r="C6" s="14" t="s">
        <v>182</v>
      </c>
      <c r="D6" s="19"/>
    </row>
    <row r="8" spans="1:4" x14ac:dyDescent="0.25">
      <c r="A8" s="14" t="s">
        <v>183</v>
      </c>
      <c r="B8" s="20" t="s">
        <v>184</v>
      </c>
      <c r="C8" s="15"/>
      <c r="D8" s="16"/>
    </row>
    <row r="9" spans="1:4" x14ac:dyDescent="0.25">
      <c r="A9" s="14" t="s">
        <v>185</v>
      </c>
      <c r="B9" s="20" t="s">
        <v>186</v>
      </c>
      <c r="C9" s="15"/>
      <c r="D9" s="16"/>
    </row>
    <row r="10" spans="1:4" x14ac:dyDescent="0.25">
      <c r="A10" s="14" t="s">
        <v>187</v>
      </c>
      <c r="B10" s="21" t="s">
        <v>188</v>
      </c>
      <c r="C10" s="22" t="s">
        <v>189</v>
      </c>
      <c r="D10" s="23"/>
    </row>
    <row r="11" spans="1:4" x14ac:dyDescent="0.25">
      <c r="B11" s="21" t="s">
        <v>190</v>
      </c>
      <c r="C11" s="22"/>
      <c r="D11" s="23"/>
    </row>
    <row r="12" spans="1:4" x14ac:dyDescent="0.25">
      <c r="B12" s="21" t="s">
        <v>191</v>
      </c>
      <c r="C12" s="22"/>
      <c r="D12" s="23"/>
    </row>
    <row r="14" spans="1:4" x14ac:dyDescent="0.25">
      <c r="A14" s="24" t="s">
        <v>192</v>
      </c>
      <c r="B14" s="24" t="s">
        <v>193</v>
      </c>
      <c r="C14" s="24" t="s">
        <v>194</v>
      </c>
      <c r="D14" s="24" t="s">
        <v>195</v>
      </c>
    </row>
    <row r="15" spans="1:4" x14ac:dyDescent="0.25">
      <c r="A15" s="7"/>
      <c r="B15" s="7"/>
      <c r="C15" s="7"/>
      <c r="D15" s="7">
        <f t="shared" ref="D15:D54" si="0">A15*C15</f>
        <v>0</v>
      </c>
    </row>
    <row r="16" spans="1:4" x14ac:dyDescent="0.25">
      <c r="A16" s="7"/>
      <c r="B16" s="7"/>
      <c r="C16" s="7"/>
      <c r="D16" s="7">
        <f t="shared" si="0"/>
        <v>0</v>
      </c>
    </row>
    <row r="17" spans="1:4" x14ac:dyDescent="0.25">
      <c r="A17" s="7"/>
      <c r="B17" s="7"/>
      <c r="C17" s="7"/>
      <c r="D17" s="7">
        <f t="shared" si="0"/>
        <v>0</v>
      </c>
    </row>
    <row r="18" spans="1:4" x14ac:dyDescent="0.25">
      <c r="A18" s="7"/>
      <c r="B18" s="7"/>
      <c r="C18" s="7"/>
      <c r="D18" s="7">
        <f t="shared" si="0"/>
        <v>0</v>
      </c>
    </row>
    <row r="19" spans="1:4" x14ac:dyDescent="0.25">
      <c r="A19" s="7"/>
      <c r="B19" s="7"/>
      <c r="C19" s="7"/>
      <c r="D19" s="7">
        <f t="shared" si="0"/>
        <v>0</v>
      </c>
    </row>
    <row r="20" spans="1:4" x14ac:dyDescent="0.25">
      <c r="A20" s="7"/>
      <c r="B20" s="7"/>
      <c r="C20" s="7"/>
      <c r="D20" s="7">
        <f t="shared" si="0"/>
        <v>0</v>
      </c>
    </row>
    <row r="21" spans="1:4" x14ac:dyDescent="0.25">
      <c r="A21" s="7"/>
      <c r="B21" s="7"/>
      <c r="C21" s="7"/>
      <c r="D21" s="7">
        <f t="shared" si="0"/>
        <v>0</v>
      </c>
    </row>
    <row r="22" spans="1:4" x14ac:dyDescent="0.25">
      <c r="A22" s="7"/>
      <c r="B22" s="7"/>
      <c r="C22" s="7"/>
      <c r="D22" s="7">
        <f t="shared" si="0"/>
        <v>0</v>
      </c>
    </row>
    <row r="23" spans="1:4" x14ac:dyDescent="0.25">
      <c r="A23" s="7"/>
      <c r="B23" s="7"/>
      <c r="C23" s="7"/>
      <c r="D23" s="7">
        <f t="shared" si="0"/>
        <v>0</v>
      </c>
    </row>
    <row r="24" spans="1:4" x14ac:dyDescent="0.25">
      <c r="A24" s="7"/>
      <c r="B24" s="7"/>
      <c r="C24" s="7"/>
      <c r="D24" s="7">
        <f t="shared" si="0"/>
        <v>0</v>
      </c>
    </row>
    <row r="25" spans="1:4" x14ac:dyDescent="0.25">
      <c r="A25" s="7"/>
      <c r="B25" s="7"/>
      <c r="C25" s="7"/>
      <c r="D25" s="7">
        <f t="shared" si="0"/>
        <v>0</v>
      </c>
    </row>
    <row r="26" spans="1:4" x14ac:dyDescent="0.25">
      <c r="A26" s="7"/>
      <c r="B26" s="7"/>
      <c r="C26" s="7"/>
      <c r="D26" s="7">
        <f t="shared" si="0"/>
        <v>0</v>
      </c>
    </row>
    <row r="27" spans="1:4" x14ac:dyDescent="0.25">
      <c r="A27" s="7"/>
      <c r="B27" s="7"/>
      <c r="C27" s="7"/>
      <c r="D27" s="7">
        <f t="shared" si="0"/>
        <v>0</v>
      </c>
    </row>
    <row r="28" spans="1:4" x14ac:dyDescent="0.25">
      <c r="A28" s="7"/>
      <c r="B28" s="7"/>
      <c r="C28" s="7"/>
      <c r="D28" s="7">
        <f t="shared" si="0"/>
        <v>0</v>
      </c>
    </row>
    <row r="29" spans="1:4" x14ac:dyDescent="0.25">
      <c r="A29" s="7"/>
      <c r="B29" s="7"/>
      <c r="C29" s="7"/>
      <c r="D29" s="7">
        <f t="shared" si="0"/>
        <v>0</v>
      </c>
    </row>
    <row r="30" spans="1:4" x14ac:dyDescent="0.25">
      <c r="A30" s="7"/>
      <c r="B30" s="7"/>
      <c r="C30" s="7"/>
      <c r="D30" s="7">
        <f t="shared" si="0"/>
        <v>0</v>
      </c>
    </row>
    <row r="31" spans="1:4" x14ac:dyDescent="0.25">
      <c r="A31" s="7"/>
      <c r="B31" s="7"/>
      <c r="C31" s="7"/>
      <c r="D31" s="7">
        <f t="shared" si="0"/>
        <v>0</v>
      </c>
    </row>
    <row r="32" spans="1:4" x14ac:dyDescent="0.25">
      <c r="A32" s="7"/>
      <c r="B32" s="7"/>
      <c r="C32" s="7"/>
      <c r="D32" s="7">
        <f t="shared" si="0"/>
        <v>0</v>
      </c>
    </row>
    <row r="33" spans="1:4" x14ac:dyDescent="0.25">
      <c r="A33" s="7"/>
      <c r="B33" s="7"/>
      <c r="C33" s="7"/>
      <c r="D33" s="7">
        <f t="shared" si="0"/>
        <v>0</v>
      </c>
    </row>
    <row r="34" spans="1:4" x14ac:dyDescent="0.25">
      <c r="A34" s="7"/>
      <c r="B34" s="7"/>
      <c r="C34" s="7"/>
      <c r="D34" s="7">
        <f t="shared" si="0"/>
        <v>0</v>
      </c>
    </row>
    <row r="35" spans="1:4" x14ac:dyDescent="0.25">
      <c r="A35" s="7"/>
      <c r="B35" s="7"/>
      <c r="C35" s="7"/>
      <c r="D35" s="7">
        <f t="shared" si="0"/>
        <v>0</v>
      </c>
    </row>
    <row r="36" spans="1:4" x14ac:dyDescent="0.25">
      <c r="A36" s="7"/>
      <c r="B36" s="7"/>
      <c r="C36" s="7"/>
      <c r="D36" s="7">
        <f t="shared" si="0"/>
        <v>0</v>
      </c>
    </row>
    <row r="37" spans="1:4" x14ac:dyDescent="0.25">
      <c r="A37" s="7"/>
      <c r="B37" s="7"/>
      <c r="C37" s="7"/>
      <c r="D37" s="7">
        <f t="shared" si="0"/>
        <v>0</v>
      </c>
    </row>
    <row r="38" spans="1:4" hidden="1" x14ac:dyDescent="0.25">
      <c r="A38" s="7"/>
      <c r="B38" s="7"/>
      <c r="C38" s="7"/>
      <c r="D38" s="7">
        <f t="shared" si="0"/>
        <v>0</v>
      </c>
    </row>
    <row r="39" spans="1:4" hidden="1" x14ac:dyDescent="0.25">
      <c r="A39" s="7"/>
      <c r="B39" s="7"/>
      <c r="C39" s="7"/>
      <c r="D39" s="7">
        <f t="shared" si="0"/>
        <v>0</v>
      </c>
    </row>
    <row r="40" spans="1:4" hidden="1" x14ac:dyDescent="0.25">
      <c r="A40" s="7"/>
      <c r="B40" s="7"/>
      <c r="C40" s="7"/>
      <c r="D40" s="7">
        <f t="shared" si="0"/>
        <v>0</v>
      </c>
    </row>
    <row r="41" spans="1:4" hidden="1" x14ac:dyDescent="0.25">
      <c r="A41" s="7"/>
      <c r="B41" s="7"/>
      <c r="C41" s="7"/>
      <c r="D41" s="7">
        <f t="shared" si="0"/>
        <v>0</v>
      </c>
    </row>
    <row r="42" spans="1:4" hidden="1" x14ac:dyDescent="0.25">
      <c r="A42" s="7"/>
      <c r="B42" s="7"/>
      <c r="C42" s="7"/>
      <c r="D42" s="7">
        <f t="shared" si="0"/>
        <v>0</v>
      </c>
    </row>
    <row r="43" spans="1:4" hidden="1" x14ac:dyDescent="0.25">
      <c r="A43" s="7"/>
      <c r="B43" s="7"/>
      <c r="C43" s="7"/>
      <c r="D43" s="7">
        <f t="shared" si="0"/>
        <v>0</v>
      </c>
    </row>
    <row r="44" spans="1:4" hidden="1" x14ac:dyDescent="0.25">
      <c r="A44" s="7"/>
      <c r="B44" s="7"/>
      <c r="C44" s="7"/>
      <c r="D44" s="7">
        <f t="shared" si="0"/>
        <v>0</v>
      </c>
    </row>
    <row r="45" spans="1:4" hidden="1" x14ac:dyDescent="0.25">
      <c r="A45" s="7"/>
      <c r="B45" s="7"/>
      <c r="C45" s="7"/>
      <c r="D45" s="7">
        <f t="shared" si="0"/>
        <v>0</v>
      </c>
    </row>
    <row r="46" spans="1:4" hidden="1" x14ac:dyDescent="0.25">
      <c r="A46" s="7"/>
      <c r="B46" s="7"/>
      <c r="C46" s="7"/>
      <c r="D46" s="7">
        <f t="shared" si="0"/>
        <v>0</v>
      </c>
    </row>
    <row r="47" spans="1:4" hidden="1" x14ac:dyDescent="0.25">
      <c r="A47" s="7"/>
      <c r="B47" s="7"/>
      <c r="C47" s="7"/>
      <c r="D47" s="7">
        <f t="shared" si="0"/>
        <v>0</v>
      </c>
    </row>
    <row r="48" spans="1:4" x14ac:dyDescent="0.25">
      <c r="A48" s="7"/>
      <c r="B48" s="7"/>
      <c r="C48" s="7"/>
      <c r="D48" s="7">
        <f t="shared" si="0"/>
        <v>0</v>
      </c>
    </row>
    <row r="49" spans="1:4" x14ac:dyDescent="0.25">
      <c r="A49" s="7"/>
      <c r="B49" s="7"/>
      <c r="C49" s="7"/>
      <c r="D49" s="7">
        <f t="shared" si="0"/>
        <v>0</v>
      </c>
    </row>
    <row r="50" spans="1:4" x14ac:dyDescent="0.25">
      <c r="A50" s="7"/>
      <c r="B50" s="7"/>
      <c r="C50" s="7"/>
      <c r="D50" s="7">
        <f t="shared" si="0"/>
        <v>0</v>
      </c>
    </row>
    <row r="51" spans="1:4" x14ac:dyDescent="0.25">
      <c r="A51" s="7"/>
      <c r="B51" s="7"/>
      <c r="C51" s="7"/>
      <c r="D51" s="7">
        <f t="shared" si="0"/>
        <v>0</v>
      </c>
    </row>
    <row r="52" spans="1:4" x14ac:dyDescent="0.25">
      <c r="A52" s="7"/>
      <c r="B52" s="7"/>
      <c r="C52" s="7"/>
      <c r="D52" s="7">
        <f t="shared" si="0"/>
        <v>0</v>
      </c>
    </row>
    <row r="53" spans="1:4" x14ac:dyDescent="0.25">
      <c r="A53" s="7"/>
      <c r="B53" s="7"/>
      <c r="C53" s="7"/>
      <c r="D53" s="7">
        <f t="shared" si="0"/>
        <v>0</v>
      </c>
    </row>
    <row r="54" spans="1:4" x14ac:dyDescent="0.25">
      <c r="A54" s="7"/>
      <c r="B54" s="7"/>
      <c r="C54" s="7"/>
      <c r="D54" s="7">
        <f t="shared" si="0"/>
        <v>0</v>
      </c>
    </row>
    <row r="55" spans="1:4" x14ac:dyDescent="0.25">
      <c r="C55" s="25" t="s">
        <v>196</v>
      </c>
      <c r="D55" s="7">
        <f>SUM(D15:D54)</f>
        <v>0</v>
      </c>
    </row>
    <row r="56" spans="1:4" x14ac:dyDescent="0.25">
      <c r="C56" s="14" t="s">
        <v>197</v>
      </c>
      <c r="D56" s="7">
        <f>D55*0.16</f>
        <v>0</v>
      </c>
    </row>
    <row r="57" spans="1:4" x14ac:dyDescent="0.25">
      <c r="C57" s="14" t="s">
        <v>196</v>
      </c>
      <c r="D57" s="7">
        <f>D55+D56</f>
        <v>0</v>
      </c>
    </row>
    <row r="59" spans="1:4" ht="15.75" thickBot="1" x14ac:dyDescent="0.3">
      <c r="A59" s="26" t="s">
        <v>220</v>
      </c>
      <c r="B59" s="27"/>
      <c r="C59" s="26" t="s">
        <v>198</v>
      </c>
      <c r="D59" s="27"/>
    </row>
    <row r="60" spans="1:4" x14ac:dyDescent="0.25">
      <c r="A60" s="28"/>
      <c r="B60" s="29"/>
      <c r="C60" s="28"/>
      <c r="D60" s="29"/>
    </row>
    <row r="61" spans="1:4" x14ac:dyDescent="0.25">
      <c r="A61" s="28"/>
      <c r="B61" s="29"/>
      <c r="C61" s="28"/>
      <c r="D61" s="29"/>
    </row>
    <row r="62" spans="1:4" x14ac:dyDescent="0.25">
      <c r="A62" s="30"/>
      <c r="B62" s="29"/>
      <c r="C62" s="30"/>
      <c r="D62" s="29"/>
    </row>
    <row r="63" spans="1:4" x14ac:dyDescent="0.25">
      <c r="A63" s="30"/>
      <c r="B63" s="29"/>
      <c r="C63" s="30"/>
      <c r="D63" s="29"/>
    </row>
    <row r="64" spans="1:4" x14ac:dyDescent="0.25">
      <c r="A64" s="31" t="s">
        <v>199</v>
      </c>
      <c r="B64" s="17"/>
      <c r="C64" s="31" t="s">
        <v>199</v>
      </c>
      <c r="D64" s="17"/>
    </row>
    <row r="66" spans="1:4" x14ac:dyDescent="0.25">
      <c r="A66" s="32" t="s">
        <v>200</v>
      </c>
      <c r="B66" s="33"/>
      <c r="C66" s="33"/>
      <c r="D66" s="34"/>
    </row>
  </sheetData>
  <printOptions horizontalCentered="1"/>
  <pageMargins left="0.59055118110236227" right="0.59055118110236227" top="0.59055118110236227" bottom="0.59055118110236227" header="0" footer="0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C69CA-0FDF-41B4-94D1-924F0B745F61}">
  <dimension ref="A1:F26"/>
  <sheetViews>
    <sheetView workbookViewId="0">
      <selection activeCell="F1" sqref="F1"/>
    </sheetView>
  </sheetViews>
  <sheetFormatPr defaultColWidth="11.42578125" defaultRowHeight="12.75" x14ac:dyDescent="0.2"/>
  <cols>
    <col min="1" max="1" width="11.28515625" style="39" customWidth="1"/>
    <col min="2" max="2" width="13.42578125" style="39" customWidth="1"/>
    <col min="3" max="3" width="19.42578125" style="39" customWidth="1"/>
    <col min="4" max="5" width="11.7109375" style="39" bestFit="1" customWidth="1"/>
    <col min="6" max="6" width="13" style="39" bestFit="1" customWidth="1"/>
    <col min="7" max="16384" width="11.42578125" style="39"/>
  </cols>
  <sheetData>
    <row r="1" spans="1:6" ht="21" x14ac:dyDescent="0.35">
      <c r="A1" s="35" t="s">
        <v>201</v>
      </c>
      <c r="B1" s="36"/>
      <c r="C1" s="37"/>
      <c r="D1" s="38"/>
      <c r="E1" s="38"/>
      <c r="F1" s="38"/>
    </row>
    <row r="2" spans="1:6" ht="15" x14ac:dyDescent="0.25">
      <c r="A2" s="40"/>
      <c r="B2" s="41"/>
      <c r="C2" s="41"/>
      <c r="D2" s="38"/>
      <c r="E2" s="38"/>
      <c r="F2" s="42"/>
    </row>
    <row r="3" spans="1:6" ht="15" x14ac:dyDescent="0.25">
      <c r="A3" s="40"/>
      <c r="B3" s="41"/>
      <c r="C3" s="41"/>
      <c r="D3" s="43"/>
      <c r="E3" s="43"/>
      <c r="F3" s="44"/>
    </row>
    <row r="4" spans="1:6" ht="15.75" thickBot="1" x14ac:dyDescent="0.3">
      <c r="A4" s="45" t="s">
        <v>202</v>
      </c>
      <c r="B4" s="46" t="s">
        <v>203</v>
      </c>
      <c r="C4" s="41"/>
      <c r="D4" s="38"/>
      <c r="E4" s="38"/>
      <c r="F4" s="47"/>
    </row>
    <row r="5" spans="1:6" ht="15.75" thickBot="1" x14ac:dyDescent="0.3">
      <c r="A5" s="41"/>
      <c r="B5" s="45" t="s">
        <v>204</v>
      </c>
      <c r="C5" s="48">
        <v>7500</v>
      </c>
      <c r="D5" s="43" t="s">
        <v>205</v>
      </c>
      <c r="E5" s="49">
        <f>C5+SUM(D10:D250)-SUM(E10:E250)</f>
        <v>7450</v>
      </c>
      <c r="F5" s="50"/>
    </row>
    <row r="6" spans="1:6" ht="15" x14ac:dyDescent="0.25">
      <c r="A6" s="40"/>
      <c r="B6" s="41"/>
      <c r="C6" s="41"/>
      <c r="D6" s="43"/>
      <c r="E6" s="43"/>
      <c r="F6" s="44"/>
    </row>
    <row r="7" spans="1:6" ht="15" x14ac:dyDescent="0.25">
      <c r="A7" s="51" t="s">
        <v>152</v>
      </c>
      <c r="B7" s="51" t="s">
        <v>206</v>
      </c>
      <c r="C7" s="51" t="s">
        <v>207</v>
      </c>
      <c r="D7" s="52" t="s">
        <v>208</v>
      </c>
      <c r="E7" s="52" t="s">
        <v>209</v>
      </c>
      <c r="F7" s="53" t="s">
        <v>210</v>
      </c>
    </row>
    <row r="8" spans="1:6" ht="15" x14ac:dyDescent="0.25">
      <c r="A8" s="51"/>
      <c r="B8" s="51"/>
      <c r="C8" s="51"/>
      <c r="D8" s="54"/>
      <c r="E8" s="55"/>
      <c r="F8" s="55"/>
    </row>
    <row r="9" spans="1:6" ht="15" x14ac:dyDescent="0.25">
      <c r="A9" s="56"/>
      <c r="B9" s="56"/>
      <c r="C9" s="56"/>
      <c r="D9" s="57"/>
      <c r="E9" s="57"/>
      <c r="F9" s="58">
        <f>+C5</f>
        <v>7500</v>
      </c>
    </row>
    <row r="10" spans="1:6" ht="15" x14ac:dyDescent="0.25">
      <c r="A10" s="59">
        <v>44563</v>
      </c>
      <c r="B10" s="60">
        <f>IF(A10,B9+1,)</f>
        <v>1</v>
      </c>
      <c r="C10" s="60" t="s">
        <v>211</v>
      </c>
      <c r="D10" s="61"/>
      <c r="E10" s="62">
        <v>14</v>
      </c>
      <c r="F10" s="63">
        <f>IF(A10=0," ",+F9+D10-E10)</f>
        <v>7486</v>
      </c>
    </row>
    <row r="11" spans="1:6" ht="15" x14ac:dyDescent="0.25">
      <c r="A11" s="59">
        <v>44563</v>
      </c>
      <c r="B11" s="60">
        <f>IF(A11,B10+1,)</f>
        <v>2</v>
      </c>
      <c r="C11" s="60" t="s">
        <v>212</v>
      </c>
      <c r="D11" s="61">
        <v>9</v>
      </c>
      <c r="E11" s="62"/>
      <c r="F11" s="63">
        <f>IF(A11=0," ",+F10+D11-E11)</f>
        <v>7495</v>
      </c>
    </row>
    <row r="12" spans="1:6" ht="15" x14ac:dyDescent="0.25">
      <c r="A12" s="59">
        <v>44564</v>
      </c>
      <c r="B12" s="60">
        <f>IF(A12,B11+1,)</f>
        <v>3</v>
      </c>
      <c r="C12" s="60" t="s">
        <v>213</v>
      </c>
      <c r="D12" s="61"/>
      <c r="E12" s="62">
        <v>32</v>
      </c>
      <c r="F12" s="63">
        <f>IF(A12=0," ",+F11+D12-E12)</f>
        <v>7463</v>
      </c>
    </row>
    <row r="13" spans="1:6" ht="15" x14ac:dyDescent="0.25">
      <c r="A13" s="59">
        <v>44565</v>
      </c>
      <c r="B13" s="60">
        <f>IF(A13,B12+1,)</f>
        <v>4</v>
      </c>
      <c r="C13" s="60" t="s">
        <v>214</v>
      </c>
      <c r="D13" s="61"/>
      <c r="E13" s="62">
        <v>13</v>
      </c>
      <c r="F13" s="63">
        <f>IF(A13=0," ",+F12+D13-E13)</f>
        <v>7450</v>
      </c>
    </row>
    <row r="14" spans="1:6" ht="15" x14ac:dyDescent="0.25">
      <c r="A14" s="64"/>
      <c r="B14" s="60"/>
      <c r="C14" s="60"/>
      <c r="D14" s="61"/>
      <c r="E14" s="62"/>
      <c r="F14" s="63"/>
    </row>
    <row r="15" spans="1:6" ht="15" x14ac:dyDescent="0.25">
      <c r="A15" s="64"/>
      <c r="B15" s="60"/>
      <c r="C15" s="60"/>
      <c r="D15" s="61"/>
      <c r="E15" s="62"/>
      <c r="F15" s="63"/>
    </row>
    <row r="16" spans="1:6" ht="15" x14ac:dyDescent="0.25">
      <c r="A16" s="64"/>
      <c r="B16" s="60"/>
      <c r="C16" s="60"/>
      <c r="D16" s="61"/>
      <c r="E16" s="62"/>
      <c r="F16" s="63"/>
    </row>
    <row r="17" spans="1:6" ht="15" x14ac:dyDescent="0.25">
      <c r="A17" s="64"/>
      <c r="B17" s="60"/>
      <c r="C17" s="60"/>
      <c r="D17" s="61"/>
      <c r="E17" s="62"/>
      <c r="F17" s="63"/>
    </row>
    <row r="18" spans="1:6" ht="15" x14ac:dyDescent="0.25">
      <c r="A18" s="64"/>
      <c r="B18" s="60"/>
      <c r="C18" s="60"/>
      <c r="D18" s="61"/>
      <c r="E18" s="62"/>
      <c r="F18" s="63"/>
    </row>
    <row r="19" spans="1:6" x14ac:dyDescent="0.2">
      <c r="A19" s="65"/>
      <c r="B19" s="66"/>
      <c r="C19" s="66"/>
      <c r="D19" s="67"/>
      <c r="E19" s="68"/>
      <c r="F19" s="69"/>
    </row>
    <row r="20" spans="1:6" x14ac:dyDescent="0.2">
      <c r="A20" s="65"/>
      <c r="B20" s="66"/>
      <c r="C20" s="66"/>
      <c r="D20" s="67"/>
      <c r="E20" s="68"/>
      <c r="F20" s="69"/>
    </row>
    <row r="21" spans="1:6" x14ac:dyDescent="0.2">
      <c r="A21" s="65"/>
      <c r="B21" s="66"/>
      <c r="C21" s="66"/>
      <c r="D21" s="67"/>
      <c r="E21" s="68"/>
      <c r="F21" s="69"/>
    </row>
    <row r="22" spans="1:6" x14ac:dyDescent="0.2">
      <c r="A22" s="65"/>
      <c r="B22" s="66"/>
      <c r="C22" s="66"/>
      <c r="D22" s="67"/>
      <c r="E22" s="68"/>
      <c r="F22" s="69"/>
    </row>
    <row r="23" spans="1:6" x14ac:dyDescent="0.2">
      <c r="A23" s="65"/>
      <c r="B23" s="66"/>
      <c r="C23" s="66"/>
      <c r="D23" s="67"/>
      <c r="E23" s="68"/>
      <c r="F23" s="69"/>
    </row>
    <row r="24" spans="1:6" x14ac:dyDescent="0.2">
      <c r="A24" s="65"/>
      <c r="B24" s="66"/>
      <c r="C24" s="66"/>
      <c r="D24" s="67"/>
      <c r="E24" s="68"/>
      <c r="F24" s="69"/>
    </row>
    <row r="25" spans="1:6" x14ac:dyDescent="0.2">
      <c r="A25" s="65"/>
      <c r="B25" s="66"/>
      <c r="C25" s="66"/>
      <c r="D25" s="67"/>
      <c r="E25" s="68"/>
      <c r="F25" s="69"/>
    </row>
    <row r="26" spans="1:6" x14ac:dyDescent="0.2">
      <c r="A26" s="65"/>
      <c r="B26" s="66"/>
      <c r="C26" s="66"/>
      <c r="D26" s="67"/>
      <c r="E26" s="68"/>
      <c r="F26" s="69"/>
    </row>
  </sheetData>
  <pageMargins left="0.75" right="0.75" top="1" bottom="1" header="0" footer="0"/>
  <pageSetup paperSize="9" orientation="portrait" horizontalDpi="4294967292" verticalDpi="4294967292" r:id="rId1"/>
  <headerFooter alignWithMargins="0">
    <oddFooter>Página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77524-17D7-45F0-9103-FAB941DF90F9}">
  <dimension ref="A1:F18"/>
  <sheetViews>
    <sheetView workbookViewId="0">
      <selection activeCell="C1" sqref="C1"/>
    </sheetView>
  </sheetViews>
  <sheetFormatPr defaultColWidth="11.42578125" defaultRowHeight="12.75" x14ac:dyDescent="0.2"/>
  <cols>
    <col min="1" max="1" width="11.28515625" style="39" customWidth="1"/>
    <col min="2" max="2" width="13.42578125" style="39" customWidth="1"/>
    <col min="3" max="3" width="19.42578125" style="39" customWidth="1"/>
    <col min="4" max="16384" width="11.42578125" style="39"/>
  </cols>
  <sheetData>
    <row r="1" spans="1:6" ht="21" x14ac:dyDescent="0.35">
      <c r="A1" s="35" t="s">
        <v>201</v>
      </c>
      <c r="B1" s="36"/>
      <c r="C1" s="37"/>
      <c r="D1" s="38"/>
      <c r="E1" s="38"/>
      <c r="F1" s="38"/>
    </row>
    <row r="2" spans="1:6" ht="15" x14ac:dyDescent="0.25">
      <c r="A2" s="40"/>
      <c r="B2" s="41"/>
      <c r="C2" s="41"/>
      <c r="D2" s="38"/>
      <c r="E2" s="38"/>
      <c r="F2" s="38"/>
    </row>
    <row r="3" spans="1:6" ht="15" x14ac:dyDescent="0.25">
      <c r="A3" s="40"/>
      <c r="B3" s="41"/>
      <c r="C3" s="41"/>
      <c r="D3" s="43"/>
      <c r="E3" s="43"/>
      <c r="F3" s="44"/>
    </row>
    <row r="4" spans="1:6" ht="15.75" thickBot="1" x14ac:dyDescent="0.3">
      <c r="A4" s="45" t="s">
        <v>202</v>
      </c>
      <c r="B4" s="46" t="s">
        <v>215</v>
      </c>
      <c r="C4" s="41"/>
      <c r="D4" s="38"/>
      <c r="E4" s="38"/>
      <c r="F4" s="47"/>
    </row>
    <row r="5" spans="1:6" ht="15.75" thickBot="1" x14ac:dyDescent="0.3">
      <c r="A5" s="41"/>
      <c r="B5" s="45" t="s">
        <v>204</v>
      </c>
      <c r="C5" s="48"/>
      <c r="D5" s="43" t="s">
        <v>205</v>
      </c>
      <c r="E5" s="49"/>
      <c r="F5" s="50"/>
    </row>
    <row r="6" spans="1:6" ht="15" x14ac:dyDescent="0.25">
      <c r="A6" s="40"/>
      <c r="B6" s="41"/>
      <c r="C6" s="41"/>
      <c r="D6" s="43"/>
      <c r="E6" s="43"/>
      <c r="F6" s="44"/>
    </row>
    <row r="7" spans="1:6" ht="15" x14ac:dyDescent="0.25">
      <c r="A7" s="51" t="s">
        <v>152</v>
      </c>
      <c r="B7" s="51" t="s">
        <v>206</v>
      </c>
      <c r="C7" s="51" t="s">
        <v>207</v>
      </c>
      <c r="D7" s="52" t="s">
        <v>208</v>
      </c>
      <c r="E7" s="52" t="s">
        <v>209</v>
      </c>
      <c r="F7" s="53" t="s">
        <v>210</v>
      </c>
    </row>
    <row r="8" spans="1:6" ht="15" x14ac:dyDescent="0.25">
      <c r="A8" s="51"/>
      <c r="B8" s="51"/>
      <c r="C8" s="51"/>
      <c r="D8" s="54"/>
      <c r="E8" s="55"/>
      <c r="F8" s="55"/>
    </row>
    <row r="9" spans="1:6" ht="15" x14ac:dyDescent="0.25">
      <c r="A9" s="56"/>
      <c r="B9" s="56"/>
      <c r="C9" s="56"/>
      <c r="D9" s="57"/>
      <c r="E9" s="57"/>
      <c r="F9" s="58">
        <f>+C5</f>
        <v>0</v>
      </c>
    </row>
    <row r="10" spans="1:6" ht="15" x14ac:dyDescent="0.25">
      <c r="A10" s="64"/>
      <c r="B10" s="60"/>
      <c r="C10" s="60"/>
      <c r="D10" s="61"/>
      <c r="E10" s="62"/>
      <c r="F10" s="63"/>
    </row>
    <row r="11" spans="1:6" ht="15" x14ac:dyDescent="0.25">
      <c r="A11" s="64"/>
      <c r="B11" s="60"/>
      <c r="C11" s="60"/>
      <c r="D11" s="61"/>
      <c r="E11" s="62"/>
      <c r="F11" s="63"/>
    </row>
    <row r="12" spans="1:6" ht="15" x14ac:dyDescent="0.25">
      <c r="A12" s="64"/>
      <c r="B12" s="60"/>
      <c r="C12" s="60"/>
      <c r="D12" s="61"/>
      <c r="E12" s="62"/>
      <c r="F12" s="63"/>
    </row>
    <row r="13" spans="1:6" ht="15" x14ac:dyDescent="0.25">
      <c r="A13" s="64"/>
      <c r="B13" s="60"/>
      <c r="C13" s="60"/>
      <c r="D13" s="61"/>
      <c r="E13" s="62"/>
      <c r="F13" s="63"/>
    </row>
    <row r="14" spans="1:6" ht="15" x14ac:dyDescent="0.25">
      <c r="A14" s="64"/>
      <c r="B14" s="60"/>
      <c r="C14" s="60"/>
      <c r="D14" s="61"/>
      <c r="E14" s="62"/>
      <c r="F14" s="63"/>
    </row>
    <row r="15" spans="1:6" ht="15" x14ac:dyDescent="0.25">
      <c r="A15" s="64"/>
      <c r="B15" s="60"/>
      <c r="C15" s="60"/>
      <c r="D15" s="61"/>
      <c r="E15" s="62"/>
      <c r="F15" s="63"/>
    </row>
    <row r="16" spans="1:6" ht="15" x14ac:dyDescent="0.25">
      <c r="A16" s="64"/>
      <c r="B16" s="60"/>
      <c r="C16" s="60"/>
      <c r="D16" s="61"/>
      <c r="E16" s="62"/>
      <c r="F16" s="63"/>
    </row>
    <row r="17" spans="1:6" ht="15" x14ac:dyDescent="0.25">
      <c r="A17" s="64"/>
      <c r="B17" s="60"/>
      <c r="C17" s="60"/>
      <c r="D17" s="61"/>
      <c r="E17" s="62"/>
      <c r="F17" s="63"/>
    </row>
    <row r="18" spans="1:6" ht="15" x14ac:dyDescent="0.25">
      <c r="A18" s="64"/>
      <c r="B18" s="60"/>
      <c r="C18" s="60"/>
      <c r="D18" s="61"/>
      <c r="E18" s="62"/>
      <c r="F18" s="63"/>
    </row>
  </sheetData>
  <pageMargins left="0.75" right="0.75" top="1" bottom="1" header="0" footer="0"/>
  <pageSetup paperSize="9" orientation="portrait" horizontalDpi="4294967292" verticalDpi="4294967292" r:id="rId1"/>
  <headerFooter alignWithMargins="0">
    <oddFooter>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B8273-3FEA-442B-9125-CBD24465BB87}">
  <dimension ref="A1:F18"/>
  <sheetViews>
    <sheetView workbookViewId="0">
      <selection activeCell="C1" sqref="C1"/>
    </sheetView>
  </sheetViews>
  <sheetFormatPr defaultColWidth="11.42578125" defaultRowHeight="12.75" x14ac:dyDescent="0.2"/>
  <cols>
    <col min="1" max="1" width="11.28515625" style="39" customWidth="1"/>
    <col min="2" max="2" width="13.42578125" style="39" customWidth="1"/>
    <col min="3" max="3" width="19.42578125" style="39" customWidth="1"/>
    <col min="4" max="16384" width="11.42578125" style="39"/>
  </cols>
  <sheetData>
    <row r="1" spans="1:6" ht="21" x14ac:dyDescent="0.35">
      <c r="A1" s="35" t="s">
        <v>201</v>
      </c>
      <c r="B1" s="36"/>
      <c r="C1" s="37"/>
      <c r="D1" s="38"/>
      <c r="E1" s="38"/>
      <c r="F1" s="38"/>
    </row>
    <row r="2" spans="1:6" ht="15" x14ac:dyDescent="0.25">
      <c r="A2" s="40"/>
      <c r="B2" s="41"/>
      <c r="C2" s="41"/>
      <c r="D2" s="38"/>
      <c r="E2" s="38"/>
      <c r="F2" s="38"/>
    </row>
    <row r="3" spans="1:6" ht="15" x14ac:dyDescent="0.25">
      <c r="A3" s="40"/>
      <c r="B3" s="41"/>
      <c r="C3" s="41"/>
      <c r="D3" s="43"/>
      <c r="E3" s="43"/>
      <c r="F3" s="44"/>
    </row>
    <row r="4" spans="1:6" ht="15.75" thickBot="1" x14ac:dyDescent="0.3">
      <c r="A4" s="45" t="s">
        <v>202</v>
      </c>
      <c r="B4" s="46" t="s">
        <v>216</v>
      </c>
      <c r="C4" s="41"/>
      <c r="D4" s="38"/>
      <c r="E4" s="38"/>
      <c r="F4" s="47"/>
    </row>
    <row r="5" spans="1:6" ht="15.75" thickBot="1" x14ac:dyDescent="0.3">
      <c r="A5" s="41"/>
      <c r="B5" s="45" t="s">
        <v>204</v>
      </c>
      <c r="C5" s="48"/>
      <c r="D5" s="43" t="s">
        <v>205</v>
      </c>
      <c r="E5" s="49"/>
      <c r="F5" s="50"/>
    </row>
    <row r="6" spans="1:6" ht="15" x14ac:dyDescent="0.25">
      <c r="A6" s="40"/>
      <c r="B6" s="41"/>
      <c r="C6" s="41"/>
      <c r="D6" s="43"/>
      <c r="E6" s="43"/>
      <c r="F6" s="44"/>
    </row>
    <row r="7" spans="1:6" ht="15" x14ac:dyDescent="0.25">
      <c r="A7" s="51" t="s">
        <v>152</v>
      </c>
      <c r="B7" s="51" t="s">
        <v>206</v>
      </c>
      <c r="C7" s="51" t="s">
        <v>207</v>
      </c>
      <c r="D7" s="52" t="s">
        <v>208</v>
      </c>
      <c r="E7" s="52" t="s">
        <v>209</v>
      </c>
      <c r="F7" s="53" t="s">
        <v>210</v>
      </c>
    </row>
    <row r="8" spans="1:6" ht="15" x14ac:dyDescent="0.25">
      <c r="A8" s="51"/>
      <c r="B8" s="51"/>
      <c r="C8" s="51"/>
      <c r="D8" s="54"/>
      <c r="E8" s="55"/>
      <c r="F8" s="55"/>
    </row>
    <row r="9" spans="1:6" ht="15" x14ac:dyDescent="0.25">
      <c r="A9" s="56"/>
      <c r="B9" s="56"/>
      <c r="C9" s="56"/>
      <c r="D9" s="57"/>
      <c r="E9" s="57"/>
      <c r="F9" s="58">
        <f>+C5</f>
        <v>0</v>
      </c>
    </row>
    <row r="10" spans="1:6" ht="15" x14ac:dyDescent="0.25">
      <c r="A10" s="64"/>
      <c r="B10" s="60"/>
      <c r="C10" s="60"/>
      <c r="D10" s="61"/>
      <c r="E10" s="62"/>
      <c r="F10" s="63"/>
    </row>
    <row r="11" spans="1:6" ht="15" x14ac:dyDescent="0.25">
      <c r="A11" s="64"/>
      <c r="B11" s="60"/>
      <c r="C11" s="60"/>
      <c r="D11" s="61"/>
      <c r="E11" s="62"/>
      <c r="F11" s="63"/>
    </row>
    <row r="12" spans="1:6" ht="15" x14ac:dyDescent="0.25">
      <c r="A12" s="64"/>
      <c r="B12" s="60"/>
      <c r="C12" s="60"/>
      <c r="D12" s="61"/>
      <c r="E12" s="62"/>
      <c r="F12" s="63"/>
    </row>
    <row r="13" spans="1:6" ht="15" x14ac:dyDescent="0.25">
      <c r="A13" s="64"/>
      <c r="B13" s="60"/>
      <c r="C13" s="60"/>
      <c r="D13" s="61"/>
      <c r="E13" s="62"/>
      <c r="F13" s="63"/>
    </row>
    <row r="14" spans="1:6" ht="15" x14ac:dyDescent="0.25">
      <c r="A14" s="64"/>
      <c r="B14" s="60"/>
      <c r="C14" s="60"/>
      <c r="D14" s="61"/>
      <c r="E14" s="62"/>
      <c r="F14" s="63"/>
    </row>
    <row r="15" spans="1:6" ht="15" x14ac:dyDescent="0.25">
      <c r="A15" s="64"/>
      <c r="B15" s="60"/>
      <c r="C15" s="60"/>
      <c r="D15" s="61"/>
      <c r="E15" s="62"/>
      <c r="F15" s="63"/>
    </row>
    <row r="16" spans="1:6" ht="15" x14ac:dyDescent="0.25">
      <c r="A16" s="64"/>
      <c r="B16" s="60"/>
      <c r="C16" s="60"/>
      <c r="D16" s="61"/>
      <c r="E16" s="62"/>
      <c r="F16" s="63"/>
    </row>
    <row r="17" spans="1:6" ht="15" x14ac:dyDescent="0.25">
      <c r="A17" s="64"/>
      <c r="B17" s="60"/>
      <c r="C17" s="60"/>
      <c r="D17" s="61"/>
      <c r="E17" s="62"/>
      <c r="F17" s="63"/>
    </row>
    <row r="18" spans="1:6" ht="15" x14ac:dyDescent="0.25">
      <c r="A18" s="64"/>
      <c r="B18" s="60"/>
      <c r="C18" s="60"/>
      <c r="D18" s="61"/>
      <c r="E18" s="62"/>
      <c r="F18" s="63"/>
    </row>
  </sheetData>
  <pageMargins left="0.75" right="0.75" top="1" bottom="1" header="0" footer="0"/>
  <pageSetup paperSize="9" orientation="portrait" horizontalDpi="4294967292" verticalDpi="4294967292" r:id="rId1"/>
  <headerFooter alignWithMargins="0"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6</vt:i4>
      </vt:variant>
    </vt:vector>
  </HeadingPairs>
  <TitlesOfParts>
    <vt:vector size="6" baseType="lpstr">
      <vt:lpstr>personal</vt:lpstr>
      <vt:lpstr>control factures</vt:lpstr>
      <vt:lpstr>comanda</vt:lpstr>
      <vt:lpstr>gener</vt:lpstr>
      <vt:lpstr>febrer</vt:lpstr>
      <vt:lpstr>març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papa</cp:lastModifiedBy>
  <cp:lastPrinted>2022-10-17T08:01:37Z</cp:lastPrinted>
  <dcterms:created xsi:type="dcterms:W3CDTF">2022-10-14T15:54:30Z</dcterms:created>
  <dcterms:modified xsi:type="dcterms:W3CDTF">2022-10-17T08:02:23Z</dcterms:modified>
</cp:coreProperties>
</file>