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2149F69F-E5FB-4BA4-B2C1-2987B895D835}" xr6:coauthVersionLast="47" xr6:coauthVersionMax="47" xr10:uidLastSave="{00000000-0000-0000-0000-000000000000}"/>
  <bookViews>
    <workbookView xWindow="-120" yWindow="-120" windowWidth="29040" windowHeight="15720" xr2:uid="{A7DF8AD1-293E-43C4-8B61-65FBA7009BFD}"/>
  </bookViews>
  <sheets>
    <sheet name="Índex i coincideix" sheetId="12" r:id="rId1"/>
    <sheet name="Notes" sheetId="14" r:id="rId2"/>
    <sheet name="Notes (2)" sheetId="17" r:id="rId3"/>
    <sheet name="Mecanitzats" sheetId="2" r:id="rId4"/>
    <sheet name="Mecanitzats (solucions)" sheetId="4" r:id="rId5"/>
    <sheet name="Mecanitzats (funcions)" sheetId="13" r:id="rId6"/>
    <sheet name="Països i capitals" sheetId="11" r:id="rId7"/>
    <sheet name="Consulv" sheetId="6" r:id="rId8"/>
    <sheet name="Traductor" sheetId="7" r:id="rId9"/>
    <sheet name="Traductor (solució)" sheetId="8" r:id="rId10"/>
    <sheet name="Traductor millorat" sheetId="9" r:id="rId11"/>
    <sheet name="Traductor millorat (solució)" sheetId="1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17" l="1"/>
  <c r="G5" i="13"/>
  <c r="G4" i="13"/>
  <c r="G3" i="13"/>
  <c r="E23" i="11"/>
  <c r="E22" i="11"/>
  <c r="I9" i="10"/>
  <c r="J8" i="10"/>
  <c r="I8" i="10"/>
  <c r="J5" i="10"/>
  <c r="J18" i="8"/>
  <c r="J13" i="8"/>
  <c r="J15" i="8" s="1"/>
  <c r="J19" i="8" s="1"/>
  <c r="I2" i="7"/>
  <c r="H12" i="4"/>
  <c r="H10" i="4"/>
  <c r="K6" i="4"/>
  <c r="K5" i="4"/>
  <c r="K4" i="4"/>
  <c r="K3" i="4"/>
  <c r="G5" i="4"/>
  <c r="G4" i="4"/>
  <c r="G3" i="4"/>
  <c r="G4" i="2"/>
  <c r="G3" i="2"/>
  <c r="G5" i="2"/>
</calcChain>
</file>

<file path=xl/sharedStrings.xml><?xml version="1.0" encoding="utf-8"?>
<sst xmlns="http://schemas.openxmlformats.org/spreadsheetml/2006/main" count="982" uniqueCount="297">
  <si>
    <t>UE</t>
  </si>
  <si>
    <t>USA</t>
  </si>
  <si>
    <t>UK</t>
  </si>
  <si>
    <t>Preguntes</t>
  </si>
  <si>
    <t>Respostes</t>
  </si>
  <si>
    <t>18G</t>
  </si>
  <si>
    <t>10X</t>
  </si>
  <si>
    <t>49P</t>
  </si>
  <si>
    <t>25E</t>
  </si>
  <si>
    <t>95H</t>
  </si>
  <si>
    <t>66E</t>
  </si>
  <si>
    <t>83G</t>
  </si>
  <si>
    <t>27H</t>
  </si>
  <si>
    <t>78F</t>
  </si>
  <si>
    <t>77H</t>
  </si>
  <si>
    <t>73N</t>
  </si>
  <si>
    <t>15R</t>
  </si>
  <si>
    <t>37L</t>
  </si>
  <si>
    <t>07Y</t>
  </si>
  <si>
    <t>66Z</t>
  </si>
  <si>
    <t>79N</t>
  </si>
  <si>
    <t>86X</t>
  </si>
  <si>
    <t>80Z</t>
  </si>
  <si>
    <t>14B</t>
  </si>
  <si>
    <t>05X</t>
  </si>
  <si>
    <t>14S</t>
  </si>
  <si>
    <t>57N</t>
  </si>
  <si>
    <t>22J</t>
  </si>
  <si>
    <t>28L</t>
  </si>
  <si>
    <t>77T</t>
  </si>
  <si>
    <t>92Y</t>
  </si>
  <si>
    <t>88V</t>
  </si>
  <si>
    <t>36S</t>
  </si>
  <si>
    <t>49B</t>
  </si>
  <si>
    <t>46C</t>
  </si>
  <si>
    <t>04S</t>
  </si>
  <si>
    <t>70C</t>
  </si>
  <si>
    <t>94S</t>
  </si>
  <si>
    <t>69K</t>
  </si>
  <si>
    <t>21Z</t>
  </si>
  <si>
    <t>54G</t>
  </si>
  <si>
    <t>05T</t>
  </si>
  <si>
    <t>53J</t>
  </si>
  <si>
    <t>86F</t>
  </si>
  <si>
    <t>89U</t>
  </si>
  <si>
    <t>08M</t>
  </si>
  <si>
    <t>52Y</t>
  </si>
  <si>
    <t>15Q</t>
  </si>
  <si>
    <t>79I</t>
  </si>
  <si>
    <t>57Z</t>
  </si>
  <si>
    <t>95L</t>
  </si>
  <si>
    <t>46I</t>
  </si>
  <si>
    <t>53E</t>
  </si>
  <si>
    <t>30N</t>
  </si>
  <si>
    <t>34U</t>
  </si>
  <si>
    <t>09J</t>
  </si>
  <si>
    <t>49X</t>
  </si>
  <si>
    <t>31V</t>
  </si>
  <si>
    <t>82M</t>
  </si>
  <si>
    <t>08K</t>
  </si>
  <si>
    <t>86T</t>
  </si>
  <si>
    <t>31U</t>
  </si>
  <si>
    <t>82N</t>
  </si>
  <si>
    <t>45J</t>
  </si>
  <si>
    <t>96F</t>
  </si>
  <si>
    <t>63K</t>
  </si>
  <si>
    <t>12Y</t>
  </si>
  <si>
    <t>66Y</t>
  </si>
  <si>
    <t>74P</t>
  </si>
  <si>
    <t>94P</t>
  </si>
  <si>
    <t>08P</t>
  </si>
  <si>
    <t>99P</t>
  </si>
  <si>
    <t>80P</t>
  </si>
  <si>
    <t>95E</t>
  </si>
  <si>
    <t>52P</t>
  </si>
  <si>
    <t>40E</t>
  </si>
  <si>
    <t>Família</t>
  </si>
  <si>
    <t>Prensas horizontales</t>
  </si>
  <si>
    <t>Mortajadoras verticales</t>
  </si>
  <si>
    <t>Sierras de cinta automática</t>
  </si>
  <si>
    <t>Roscadoras neumáticas</t>
  </si>
  <si>
    <t>Fresadoras universales</t>
  </si>
  <si>
    <t>Tornos de bancada inclinada</t>
  </si>
  <si>
    <t>Roscadoras hidráulicas</t>
  </si>
  <si>
    <t>Curvadoras con mandril</t>
  </si>
  <si>
    <t>Rectificadoras de superficie plana</t>
  </si>
  <si>
    <t>Taladros de columna</t>
  </si>
  <si>
    <t>Tornos paralelos</t>
  </si>
  <si>
    <t>Fresadoras de bancada fija</t>
  </si>
  <si>
    <t>Plegadoras</t>
  </si>
  <si>
    <t>Tornos convencionales</t>
  </si>
  <si>
    <t>Sierras de cinta</t>
  </si>
  <si>
    <t>Fresadoras de torreta</t>
  </si>
  <si>
    <t>Cizallas hidráulicas</t>
  </si>
  <si>
    <t>Mandrinadoras de columna móvil</t>
  </si>
  <si>
    <t>Roscadoras eléctricas</t>
  </si>
  <si>
    <t>Curvadoras sin mandril</t>
  </si>
  <si>
    <t>Tornos de control numérico</t>
  </si>
  <si>
    <t>Centros de mecanizado de 5 ejes</t>
  </si>
  <si>
    <t>Centros de mecanizado de doble columna</t>
  </si>
  <si>
    <t>Centros de mecanizado vertical</t>
  </si>
  <si>
    <t>En quina columna es troba la família?</t>
  </si>
  <si>
    <t>Alemany</t>
  </si>
  <si>
    <t>Anglès</t>
  </si>
  <si>
    <t>Català</t>
  </si>
  <si>
    <t>Francès</t>
  </si>
  <si>
    <t>Italià</t>
  </si>
  <si>
    <t>kaffee</t>
  </si>
  <si>
    <t>coffe</t>
  </si>
  <si>
    <t>cafè</t>
  </si>
  <si>
    <t>café</t>
  </si>
  <si>
    <t>caffè</t>
  </si>
  <si>
    <r>
      <t xml:space="preserve">1. Situat a la cel·la </t>
    </r>
    <r>
      <rPr>
        <b/>
        <sz val="11"/>
        <rFont val="Calibri"/>
        <family val="2"/>
        <scheme val="minor"/>
      </rPr>
      <t>K12</t>
    </r>
    <r>
      <rPr>
        <sz val="11"/>
        <rFont val="Calibri"/>
        <family val="2"/>
        <scheme val="minor"/>
      </rPr>
      <t xml:space="preserve">
2. Troba la traducció a català de la paraula en alemany, utilitzant la funció </t>
    </r>
    <r>
      <rPr>
        <b/>
        <sz val="11"/>
        <rFont val="Calibri"/>
        <family val="2"/>
        <scheme val="minor"/>
      </rPr>
      <t>CONSULV</t>
    </r>
  </si>
  <si>
    <t>geschlossen</t>
  </si>
  <si>
    <t>closed</t>
  </si>
  <si>
    <t>tancat</t>
  </si>
  <si>
    <t>fermé</t>
  </si>
  <si>
    <t>chiuso</t>
  </si>
  <si>
    <t>geld</t>
  </si>
  <si>
    <t>money</t>
  </si>
  <si>
    <t>diners</t>
  </si>
  <si>
    <t>argent</t>
  </si>
  <si>
    <t>soldi</t>
  </si>
  <si>
    <t>brot</t>
  </si>
  <si>
    <t>bread</t>
  </si>
  <si>
    <t>pa</t>
  </si>
  <si>
    <t>pain</t>
  </si>
  <si>
    <t>pane</t>
  </si>
  <si>
    <t>blume</t>
  </si>
  <si>
    <t>flower</t>
  </si>
  <si>
    <t>flor</t>
  </si>
  <si>
    <t>fleur</t>
  </si>
  <si>
    <t>fiore</t>
  </si>
  <si>
    <t>buch</t>
  </si>
  <si>
    <t>book</t>
  </si>
  <si>
    <t>llibre</t>
  </si>
  <si>
    <t>livre</t>
  </si>
  <si>
    <t>libro</t>
  </si>
  <si>
    <t>geöffnet</t>
  </si>
  <si>
    <t>open</t>
  </si>
  <si>
    <t>obert</t>
  </si>
  <si>
    <t>ouvert</t>
  </si>
  <si>
    <t>aperto</t>
  </si>
  <si>
    <t>milch</t>
  </si>
  <si>
    <t>milk</t>
  </si>
  <si>
    <t>llet</t>
  </si>
  <si>
    <t>lait</t>
  </si>
  <si>
    <t>latte</t>
  </si>
  <si>
    <t>Paraula</t>
  </si>
  <si>
    <t>stuhl</t>
  </si>
  <si>
    <t>chair</t>
  </si>
  <si>
    <t>cadira</t>
  </si>
  <si>
    <t>chaise</t>
  </si>
  <si>
    <t>sedia</t>
  </si>
  <si>
    <t>D'alemany</t>
  </si>
  <si>
    <t>box</t>
  </si>
  <si>
    <t>caixa</t>
  </si>
  <si>
    <t>boîte</t>
  </si>
  <si>
    <t>scatola</t>
  </si>
  <si>
    <t>a català</t>
  </si>
  <si>
    <t>tisch</t>
  </si>
  <si>
    <t>table</t>
  </si>
  <si>
    <t>taula</t>
  </si>
  <si>
    <t>tavolo</t>
  </si>
  <si>
    <t>wasser</t>
  </si>
  <si>
    <t>water</t>
  </si>
  <si>
    <t>aigua</t>
  </si>
  <si>
    <t>eau</t>
  </si>
  <si>
    <t>acqua</t>
  </si>
  <si>
    <t>löffel</t>
  </si>
  <si>
    <t>spoon</t>
  </si>
  <si>
    <t>cullera</t>
  </si>
  <si>
    <t>cuillère</t>
  </si>
  <si>
    <t>cucchiaio</t>
  </si>
  <si>
    <t>aut</t>
  </si>
  <si>
    <t>car</t>
  </si>
  <si>
    <t>cotxe</t>
  </si>
  <si>
    <t>voiture</t>
  </si>
  <si>
    <t>auto</t>
  </si>
  <si>
    <t>bleistift</t>
  </si>
  <si>
    <t>pencil</t>
  </si>
  <si>
    <t>llapis</t>
  </si>
  <si>
    <t>crayon</t>
  </si>
  <si>
    <t>matita</t>
  </si>
  <si>
    <t>gabel</t>
  </si>
  <si>
    <t>fork</t>
  </si>
  <si>
    <t>forquilla</t>
  </si>
  <si>
    <t>fourchette</t>
  </si>
  <si>
    <t>forchetta</t>
  </si>
  <si>
    <t>bett</t>
  </si>
  <si>
    <t>bed</t>
  </si>
  <si>
    <t>llit</t>
  </si>
  <si>
    <t>lit</t>
  </si>
  <si>
    <t>letto</t>
  </si>
  <si>
    <t>Idioma origen</t>
  </si>
  <si>
    <t>Columna de l'idioma origen</t>
  </si>
  <si>
    <t>Paraula que volem traduir</t>
  </si>
  <si>
    <t>Posició de la paraula dins la columna de l'idioma origen</t>
  </si>
  <si>
    <t>Idioma destí</t>
  </si>
  <si>
    <t>Columna de l'idioma destí</t>
  </si>
  <si>
    <t>Paraula traduïda</t>
  </si>
  <si>
    <t>Idioma</t>
  </si>
  <si>
    <t>De</t>
  </si>
  <si>
    <t>a</t>
  </si>
  <si>
    <t>=SIERROR(INDEX(B3:F16;COINCIDEIX(J4;INDEX(B3:F16;;COINCIDEIX(I4;B2:F2;0));0);COINCIDEIX(I5;B2:F2;0));"")</t>
  </si>
  <si>
    <t>País</t>
  </si>
  <si>
    <t>Capital</t>
  </si>
  <si>
    <t>Romania</t>
  </si>
  <si>
    <t>Bucarest</t>
  </si>
  <si>
    <t>Xipre</t>
  </si>
  <si>
    <t>Països Baixos</t>
  </si>
  <si>
    <t>Amsterdam</t>
  </si>
  <si>
    <t>Nicosia</t>
  </si>
  <si>
    <t>Dinamarca</t>
  </si>
  <si>
    <t>Copenhaguen</t>
  </si>
  <si>
    <t>Amb CONSULTAV</t>
  </si>
  <si>
    <t>Lituània</t>
  </si>
  <si>
    <t>Vílnius</t>
  </si>
  <si>
    <t>Portugal</t>
  </si>
  <si>
    <t>Lisboa</t>
  </si>
  <si>
    <t>Amb ÍNDEX I COINCIDEIX</t>
  </si>
  <si>
    <t>República de Malta</t>
  </si>
  <si>
    <t>La Valletta</t>
  </si>
  <si>
    <t>Bèlgica</t>
  </si>
  <si>
    <t>Brussel·les</t>
  </si>
  <si>
    <t>Finlàndia</t>
  </si>
  <si>
    <t>Hèlsinki</t>
  </si>
  <si>
    <t>Alemanya</t>
  </si>
  <si>
    <t>Berlín</t>
  </si>
  <si>
    <t>Estònia</t>
  </si>
  <si>
    <t>Tallin</t>
  </si>
  <si>
    <t>Grècia</t>
  </si>
  <si>
    <t>Atenes</t>
  </si>
  <si>
    <t>Luxemburg</t>
  </si>
  <si>
    <t>Croàcia</t>
  </si>
  <si>
    <t>Zagreb</t>
  </si>
  <si>
    <t>Itàlia</t>
  </si>
  <si>
    <t>Roma</t>
  </si>
  <si>
    <t>Hongria</t>
  </si>
  <si>
    <t>Budapest</t>
  </si>
  <si>
    <t>Irlanda</t>
  </si>
  <si>
    <t>Dublín</t>
  </si>
  <si>
    <t>Eslovàquia</t>
  </si>
  <si>
    <t>Bratislava</t>
  </si>
  <si>
    <t>França</t>
  </si>
  <si>
    <t>París</t>
  </si>
  <si>
    <t>Bulgària</t>
  </si>
  <si>
    <t>Sofia</t>
  </si>
  <si>
    <t>Letònia</t>
  </si>
  <si>
    <t>Riga</t>
  </si>
  <si>
    <t>Àustria</t>
  </si>
  <si>
    <t>Viena</t>
  </si>
  <si>
    <t>Eslovènia</t>
  </si>
  <si>
    <t>Ljubljana</t>
  </si>
  <si>
    <t>Polònia</t>
  </si>
  <si>
    <t>Varsòvia</t>
  </si>
  <si>
    <t>Espanya</t>
  </si>
  <si>
    <t>Madrid</t>
  </si>
  <si>
    <t>Suècia</t>
  </si>
  <si>
    <t>Estocolm</t>
  </si>
  <si>
    <t>República Txeca</t>
  </si>
  <si>
    <t>Praga</t>
  </si>
  <si>
    <t>=SIERROR(COINCIDEIX($G$8;$B$2:$E$2;0);"")</t>
  </si>
  <si>
    <t>=SIERROR(COINCIDEIX($G$10;$B$2:$E$2;0);"")</t>
  </si>
  <si>
    <t>=SIERROR(COINCIDEIX($H$8;INDEX($B$3:$E$26;;COINCIDEIX($G$8;$B$2:$E$2;0));0);"")</t>
  </si>
  <si>
    <t>=SIERROR(COINCIDEIX($G$12;$B$2:$E$2;0);"")</t>
  </si>
  <si>
    <t>=SIERROR(INDEX($B$3:$E$26;COINCIDEIX($H$8;INDEX($B$3:$E$26;;COINCIDEIX($G$8;$B$2:$E$2;0));0);COINCIDEIX($G$10;$B$2:$E$2;0));"")</t>
  </si>
  <si>
    <t>=SIERROR(INDEX($B$3:$E$26;COINCIDEIX($H$8;INDEX($B$3:$E$26;;COINCIDEIX($G$8;$B$2:$E$2;0));0);COINCIDEIX($G$12;$B$2:$E$2;0));"")</t>
  </si>
  <si>
    <t>Assignatura</t>
  </si>
  <si>
    <t>Alumne</t>
  </si>
  <si>
    <t>Dibuix</t>
  </si>
  <si>
    <t>Filosofia</t>
  </si>
  <si>
    <t>Física</t>
  </si>
  <si>
    <t>Matemàtiques</t>
  </si>
  <si>
    <t>Química</t>
  </si>
  <si>
    <t>Juli</t>
  </si>
  <si>
    <t>Ana</t>
  </si>
  <si>
    <t>Antoni</t>
  </si>
  <si>
    <t>Nota</t>
  </si>
  <si>
    <t>Aurora</t>
  </si>
  <si>
    <t>Carles</t>
  </si>
  <si>
    <t>Carme</t>
  </si>
  <si>
    <t>Carmelo</t>
  </si>
  <si>
    <t>Ferran</t>
  </si>
  <si>
    <t>Francisco</t>
  </si>
  <si>
    <t>Josep M.</t>
  </si>
  <si>
    <t>Laura</t>
  </si>
  <si>
    <t>Leo</t>
  </si>
  <si>
    <t>Maria</t>
  </si>
  <si>
    <t>Núria</t>
  </si>
  <si>
    <t>Rafael</t>
  </si>
  <si>
    <t>Rafaela</t>
  </si>
  <si>
    <t>Ramon</t>
  </si>
  <si>
    <t>Rosa</t>
  </si>
  <si>
    <t>Teresa</t>
  </si>
  <si>
    <t>Tura</t>
  </si>
  <si>
    <t>Victòria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</si>
</sst>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.5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0"/>
      <color indexed="8"/>
      <name val="MS Sans Serif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quotePrefix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quotePrefix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13" xfId="0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6" fillId="0" borderId="0" xfId="0" applyFont="1"/>
    <xf numFmtId="0" fontId="0" fillId="6" borderId="1" xfId="0" quotePrefix="1" applyFill="1" applyBorder="1" applyAlignment="1">
      <alignment horizontal="left"/>
    </xf>
    <xf numFmtId="0" fontId="0" fillId="6" borderId="3" xfId="0" applyFill="1" applyBorder="1"/>
    <xf numFmtId="0" fontId="0" fillId="6" borderId="4" xfId="0" applyFill="1" applyBorder="1"/>
    <xf numFmtId="0" fontId="0" fillId="6" borderId="1" xfId="0" quotePrefix="1" applyFill="1" applyBorder="1"/>
    <xf numFmtId="0" fontId="0" fillId="7" borderId="1" xfId="0" applyFill="1" applyBorder="1" applyAlignment="1">
      <alignment horizontal="center"/>
    </xf>
    <xf numFmtId="0" fontId="1" fillId="8" borderId="2" xfId="0" applyFont="1" applyFill="1" applyBorder="1" applyAlignment="1">
      <alignment horizontal="centerContinuous"/>
    </xf>
    <xf numFmtId="0" fontId="1" fillId="8" borderId="3" xfId="0" applyFont="1" applyFill="1" applyBorder="1" applyAlignment="1">
      <alignment horizontal="centerContinuous"/>
    </xf>
    <xf numFmtId="0" fontId="1" fillId="8" borderId="4" xfId="0" applyFont="1" applyFill="1" applyBorder="1" applyAlignment="1">
      <alignment horizontal="centerContinuous"/>
    </xf>
    <xf numFmtId="0" fontId="1" fillId="9" borderId="1" xfId="0" applyFont="1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8" borderId="1" xfId="0" applyFont="1" applyFill="1" applyBorder="1"/>
    <xf numFmtId="0" fontId="1" fillId="0" borderId="1" xfId="0" applyFont="1" applyBorder="1"/>
    <xf numFmtId="0" fontId="8" fillId="0" borderId="0" xfId="1" applyFont="1" applyAlignment="1">
      <alignment horizontal="left" wrapText="1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2" borderId="1" xfId="0" quotePrefix="1" applyFill="1" applyBorder="1" applyAlignment="1">
      <alignment horizont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 indent="1"/>
    </xf>
    <xf numFmtId="0" fontId="0" fillId="2" borderId="1" xfId="0" applyFill="1" applyBorder="1" applyAlignment="1">
      <alignment horizontal="right" wrapText="1"/>
    </xf>
    <xf numFmtId="0" fontId="0" fillId="7" borderId="1" xfId="0" applyFill="1" applyBorder="1" applyAlignment="1">
      <alignment horizontal="center" vertical="center"/>
    </xf>
    <xf numFmtId="0" fontId="0" fillId="7" borderId="1" xfId="0" quotePrefix="1" applyFill="1" applyBorder="1" applyAlignment="1">
      <alignment horizontal="left"/>
    </xf>
  </cellXfs>
  <cellStyles count="2">
    <cellStyle name="Normal" xfId="0" builtinId="0"/>
    <cellStyle name="Normal_Hoja1" xfId="1" xr:uid="{B47AD007-C0FE-43EA-B068-1C2AFBC55A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9375</xdr:colOff>
      <xdr:row>0</xdr:row>
      <xdr:rowOff>182226</xdr:rowOff>
    </xdr:from>
    <xdr:to>
      <xdr:col>8</xdr:col>
      <xdr:colOff>264043</xdr:colOff>
      <xdr:row>15</xdr:row>
      <xdr:rowOff>30074</xdr:rowOff>
    </xdr:to>
    <xdr:grpSp>
      <xdr:nvGrpSpPr>
        <xdr:cNvPr id="7" name="Agrupa 6">
          <a:extLst>
            <a:ext uri="{FF2B5EF4-FFF2-40B4-BE49-F238E27FC236}">
              <a16:creationId xmlns:a16="http://schemas.microsoft.com/office/drawing/2014/main" id="{23F80D55-F841-FBB0-D271-EC7300AE58AB}"/>
            </a:ext>
          </a:extLst>
        </xdr:cNvPr>
        <xdr:cNvGrpSpPr/>
      </xdr:nvGrpSpPr>
      <xdr:grpSpPr>
        <a:xfrm>
          <a:off x="249571" y="182226"/>
          <a:ext cx="5298776" cy="2705348"/>
          <a:chOff x="249571" y="182226"/>
          <a:chExt cx="5298776" cy="2705348"/>
        </a:xfrm>
      </xdr:grpSpPr>
      <xdr:sp macro="" textlink="">
        <xdr:nvSpPr>
          <xdr:cNvPr id="3" name="Rectangle: cantonades arrodonides 2">
            <a:extLst>
              <a:ext uri="{FF2B5EF4-FFF2-40B4-BE49-F238E27FC236}">
                <a16:creationId xmlns:a16="http://schemas.microsoft.com/office/drawing/2014/main" id="{D8893C40-145F-082C-5EAD-F9E1139DF9B4}"/>
              </a:ext>
            </a:extLst>
          </xdr:cNvPr>
          <xdr:cNvSpPr/>
        </xdr:nvSpPr>
        <xdr:spPr>
          <a:xfrm>
            <a:off x="256347" y="182226"/>
            <a:ext cx="5292000" cy="911078"/>
          </a:xfrm>
          <a:prstGeom prst="round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ca-ES" sz="3200" b="1">
                <a:latin typeface="Roboto Condensed" panose="02000000000000000000" pitchFamily="2" charset="0"/>
                <a:ea typeface="Roboto Condensed" panose="02000000000000000000" pitchFamily="2" charset="0"/>
              </a:rPr>
              <a:t>Funcions</a:t>
            </a:r>
            <a:r>
              <a:rPr lang="ca-ES" sz="3200" b="1" baseline="0">
                <a:latin typeface="Roboto Condensed" panose="02000000000000000000" pitchFamily="2" charset="0"/>
                <a:ea typeface="Roboto Condensed" panose="02000000000000000000" pitchFamily="2" charset="0"/>
              </a:rPr>
              <a:t> INDEX i COINCIDEIX</a:t>
            </a:r>
            <a:endParaRPr lang="ca-ES" sz="3200" b="1">
              <a:latin typeface="Roboto Condensed" panose="02000000000000000000" pitchFamily="2" charset="0"/>
              <a:ea typeface="Roboto Condensed" panose="02000000000000000000" pitchFamily="2" charset="0"/>
            </a:endParaRPr>
          </a:p>
        </xdr:txBody>
      </xdr:sp>
      <xdr:grpSp>
        <xdr:nvGrpSpPr>
          <xdr:cNvPr id="4" name="Agrupa 3">
            <a:extLst>
              <a:ext uri="{FF2B5EF4-FFF2-40B4-BE49-F238E27FC236}">
                <a16:creationId xmlns:a16="http://schemas.microsoft.com/office/drawing/2014/main" id="{204E6C25-D1A8-5A96-2F6D-5B6F4FD8B49A}"/>
              </a:ext>
            </a:extLst>
          </xdr:cNvPr>
          <xdr:cNvGrpSpPr/>
        </xdr:nvGrpSpPr>
        <xdr:grpSpPr>
          <a:xfrm>
            <a:off x="249571" y="1159574"/>
            <a:ext cx="5292000" cy="1728000"/>
            <a:chOff x="9244483" y="333376"/>
            <a:chExt cx="5292000" cy="1728000"/>
          </a:xfrm>
        </xdr:grpSpPr>
        <xdr:sp macro="" textlink="">
          <xdr:nvSpPr>
            <xdr:cNvPr id="5" name="Rectangle: cantonades arrodonides 4">
              <a:extLst>
                <a:ext uri="{FF2B5EF4-FFF2-40B4-BE49-F238E27FC236}">
                  <a16:creationId xmlns:a16="http://schemas.microsoft.com/office/drawing/2014/main" id="{BB62D563-89F9-1239-2338-ACDB9DA35AE5}"/>
                </a:ext>
              </a:extLst>
            </xdr:cNvPr>
            <xdr:cNvSpPr/>
          </xdr:nvSpPr>
          <xdr:spPr>
            <a:xfrm>
              <a:off x="9244483" y="333376"/>
              <a:ext cx="5292000" cy="840133"/>
            </a:xfrm>
            <a:prstGeom prst="roundRect">
              <a:avLst/>
            </a:prstGeom>
          </xdr:spPr>
          <xdr:style>
            <a:lnRef idx="2">
              <a:schemeClr val="accent5"/>
            </a:lnRef>
            <a:fillRef idx="1">
              <a:schemeClr val="lt1"/>
            </a:fillRef>
            <a:effectRef idx="0">
              <a:schemeClr val="accent5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ca-ES" sz="1800" b="1">
                  <a:solidFill>
                    <a:schemeClr val="accent1"/>
                  </a:solidFill>
                </a:rPr>
                <a:t>A LA</a:t>
              </a:r>
              <a:r>
                <a:rPr lang="ca-ES" sz="1800" b="1" baseline="0">
                  <a:solidFill>
                    <a:schemeClr val="accent1"/>
                  </a:solidFill>
                </a:rPr>
                <a:t> FUNCIÓ </a:t>
              </a:r>
              <a:r>
                <a:rPr lang="ca-ES" sz="1800" b="1" baseline="0">
                  <a:solidFill>
                    <a:schemeClr val="accent2"/>
                  </a:solidFill>
                </a:rPr>
                <a:t>INDEX</a:t>
              </a:r>
              <a:r>
                <a:rPr lang="ca-ES" sz="1800" b="1" baseline="0">
                  <a:solidFill>
                    <a:schemeClr val="accent1"/>
                  </a:solidFill>
                </a:rPr>
                <a:t> LI PASSEM UNA </a:t>
              </a:r>
              <a:r>
                <a:rPr lang="ca-ES" sz="1800" b="1" baseline="0">
                  <a:solidFill>
                    <a:schemeClr val="accent2"/>
                  </a:solidFill>
                </a:rPr>
                <a:t>POSICIÓ</a:t>
              </a:r>
              <a:r>
                <a:rPr lang="ca-ES" sz="1800" b="1" baseline="0">
                  <a:solidFill>
                    <a:schemeClr val="accent1"/>
                  </a:solidFill>
                </a:rPr>
                <a:t> DINS D'UN RANG I ENS RETORNA EL </a:t>
              </a:r>
              <a:r>
                <a:rPr lang="ca-ES" sz="1800" b="1" baseline="0">
                  <a:solidFill>
                    <a:schemeClr val="accent2"/>
                  </a:solidFill>
                </a:rPr>
                <a:t>VALOR </a:t>
              </a:r>
              <a:r>
                <a:rPr lang="ca-ES" sz="1800" b="1" baseline="0">
                  <a:solidFill>
                    <a:schemeClr val="accent1"/>
                  </a:solidFill>
                </a:rPr>
                <a:t>QUE CONTÉ</a:t>
              </a:r>
              <a:endParaRPr lang="ca-ES" sz="1800" b="1">
                <a:solidFill>
                  <a:schemeClr val="accent1"/>
                </a:solidFill>
              </a:endParaRPr>
            </a:p>
          </xdr:txBody>
        </xdr:sp>
        <xdr:sp macro="" textlink="">
          <xdr:nvSpPr>
            <xdr:cNvPr id="6" name="Rectangle: cantonades arrodonides 5">
              <a:extLst>
                <a:ext uri="{FF2B5EF4-FFF2-40B4-BE49-F238E27FC236}">
                  <a16:creationId xmlns:a16="http://schemas.microsoft.com/office/drawing/2014/main" id="{A8B01425-3279-33C4-197B-A77E8E16CE7B}"/>
                </a:ext>
              </a:extLst>
            </xdr:cNvPr>
            <xdr:cNvSpPr/>
          </xdr:nvSpPr>
          <xdr:spPr>
            <a:xfrm>
              <a:off x="9244483" y="1221243"/>
              <a:ext cx="5292000" cy="840133"/>
            </a:xfrm>
            <a:prstGeom prst="roundRect">
              <a:avLst/>
            </a:prstGeom>
          </xdr:spPr>
          <xdr:style>
            <a:lnRef idx="2">
              <a:schemeClr val="accent5"/>
            </a:lnRef>
            <a:fillRef idx="1">
              <a:schemeClr val="lt1"/>
            </a:fillRef>
            <a:effectRef idx="0">
              <a:schemeClr val="accent5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ca-ES" sz="1800" b="1">
                  <a:solidFill>
                    <a:schemeClr val="accent1"/>
                  </a:solidFill>
                </a:rPr>
                <a:t>A LA</a:t>
              </a:r>
              <a:r>
                <a:rPr lang="ca-ES" sz="1800" b="1" baseline="0">
                  <a:solidFill>
                    <a:schemeClr val="accent1"/>
                  </a:solidFill>
                </a:rPr>
                <a:t> FUNCIÓ </a:t>
              </a:r>
              <a:r>
                <a:rPr lang="ca-ES" sz="1800" b="1" baseline="0">
                  <a:solidFill>
                    <a:schemeClr val="accent2"/>
                  </a:solidFill>
                </a:rPr>
                <a:t>COINCIDEIX</a:t>
              </a:r>
              <a:r>
                <a:rPr lang="ca-ES" sz="1800" b="1" baseline="0">
                  <a:solidFill>
                    <a:schemeClr val="accent1"/>
                  </a:solidFill>
                </a:rPr>
                <a:t> LI PASSEM UN </a:t>
              </a:r>
              <a:r>
                <a:rPr lang="ca-ES" sz="1800" b="1" baseline="0">
                  <a:solidFill>
                    <a:schemeClr val="accent2"/>
                  </a:solidFill>
                </a:rPr>
                <a:t>VALOR</a:t>
              </a:r>
              <a:r>
                <a:rPr lang="ca-ES" sz="1800" b="1" baseline="0">
                  <a:solidFill>
                    <a:schemeClr val="accent1"/>
                  </a:solidFill>
                </a:rPr>
                <a:t> DINS D'UN RANG I ENS RETORNA LA </a:t>
              </a:r>
              <a:r>
                <a:rPr lang="ca-ES" sz="1800" b="1" baseline="0">
                  <a:solidFill>
                    <a:schemeClr val="accent2"/>
                  </a:solidFill>
                </a:rPr>
                <a:t>POSICIÓ </a:t>
              </a:r>
              <a:r>
                <a:rPr lang="ca-ES" sz="1800" b="1" baseline="0">
                  <a:solidFill>
                    <a:schemeClr val="accent1"/>
                  </a:solidFill>
                </a:rPr>
                <a:t>QUE OCUPA</a:t>
              </a:r>
              <a:endParaRPr lang="ca-ES" sz="1800" b="1">
                <a:solidFill>
                  <a:schemeClr val="accent1"/>
                </a:solidFill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600075</xdr:colOff>
      <xdr:row>13</xdr:row>
      <xdr:rowOff>9525</xdr:rowOff>
    </xdr:from>
    <xdr:to>
      <xdr:col>13</xdr:col>
      <xdr:colOff>533400</xdr:colOff>
      <xdr:row>19</xdr:row>
      <xdr:rowOff>9525</xdr:rowOff>
    </xdr:to>
    <xdr:sp macro="" textlink="">
      <xdr:nvSpPr>
        <xdr:cNvPr id="2" name="QuadreDeText 1">
          <a:extLst>
            <a:ext uri="{FF2B5EF4-FFF2-40B4-BE49-F238E27FC236}">
              <a16:creationId xmlns:a16="http://schemas.microsoft.com/office/drawing/2014/main" id="{2D48A899-9B7D-4DE0-3E48-FE3D5DAC85DF}"/>
            </a:ext>
          </a:extLst>
        </xdr:cNvPr>
        <xdr:cNvSpPr txBox="1"/>
      </xdr:nvSpPr>
      <xdr:spPr>
        <a:xfrm>
          <a:off x="8696325" y="2486025"/>
          <a:ext cx="3114675" cy="11430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72000" algn="just">
            <a:lnSpc>
              <a:spcPct val="108000"/>
            </a:lnSpc>
            <a:spcBef>
              <a:spcPts val="600"/>
            </a:spcBef>
            <a:spcAft>
              <a:spcPts val="600"/>
            </a:spcAft>
          </a:pPr>
          <a:r>
            <a:rPr lang="ca-ES" sz="1200"/>
            <a:t>1. Situa't a la</a:t>
          </a:r>
          <a:r>
            <a:rPr lang="ca-ES" sz="1200" baseline="0"/>
            <a:t> cel·la </a:t>
          </a:r>
          <a:r>
            <a:rPr lang="ca-ES" sz="1200" b="1" baseline="0"/>
            <a:t>L5</a:t>
          </a:r>
        </a:p>
        <a:p>
          <a:pPr marL="72000" algn="just">
            <a:lnSpc>
              <a:spcPct val="108000"/>
            </a:lnSpc>
            <a:spcBef>
              <a:spcPts val="0"/>
            </a:spcBef>
            <a:spcAft>
              <a:spcPts val="600"/>
            </a:spcAft>
          </a:pPr>
          <a:r>
            <a:rPr lang="ca-ES" sz="1200" baseline="0"/>
            <a:t>2. Calcula la nota obtinguda per l'alumne (L3) en l'assignatura (L4) utilizant les funcions </a:t>
          </a:r>
          <a:r>
            <a:rPr lang="ca-ES" sz="1200" b="1" baseline="0"/>
            <a:t>INDEX</a:t>
          </a:r>
          <a:r>
            <a:rPr lang="ca-ES" sz="1200" baseline="0"/>
            <a:t> i </a:t>
          </a:r>
          <a:r>
            <a:rPr lang="ca-ES" sz="1200" b="1" baseline="0"/>
            <a:t>COINCIDEIX</a:t>
          </a:r>
          <a:endParaRPr lang="ca-ES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91CCA-91EC-40DD-8321-EEB2A7976993}">
  <dimension ref="AA1:AB21"/>
  <sheetViews>
    <sheetView showGridLines="0" tabSelected="1" zoomScale="115" zoomScaleNormal="115" workbookViewId="0"/>
  </sheetViews>
  <sheetFormatPr defaultRowHeight="15" x14ac:dyDescent="0.25"/>
  <cols>
    <col min="1" max="1" width="3.5703125" customWidth="1"/>
    <col min="2" max="8" width="10.85546875" customWidth="1"/>
    <col min="9" max="26" width="9.7109375" customWidth="1"/>
    <col min="27" max="28" width="9.7109375" hidden="1" customWidth="1"/>
    <col min="29" max="41" width="9.7109375" customWidth="1"/>
  </cols>
  <sheetData>
    <row r="1" spans="27:28" x14ac:dyDescent="0.25">
      <c r="AA1" t="s">
        <v>276</v>
      </c>
      <c r="AB1" t="s">
        <v>103</v>
      </c>
    </row>
    <row r="2" spans="27:28" x14ac:dyDescent="0.25">
      <c r="AA2" t="s">
        <v>277</v>
      </c>
      <c r="AB2" t="s">
        <v>104</v>
      </c>
    </row>
    <row r="3" spans="27:28" x14ac:dyDescent="0.25">
      <c r="AA3" t="s">
        <v>279</v>
      </c>
      <c r="AB3" t="s">
        <v>270</v>
      </c>
    </row>
    <row r="4" spans="27:28" x14ac:dyDescent="0.25">
      <c r="AA4" t="s">
        <v>280</v>
      </c>
      <c r="AB4" t="s">
        <v>271</v>
      </c>
    </row>
    <row r="5" spans="27:28" x14ac:dyDescent="0.25">
      <c r="AA5" t="s">
        <v>281</v>
      </c>
      <c r="AB5" t="s">
        <v>272</v>
      </c>
    </row>
    <row r="6" spans="27:28" x14ac:dyDescent="0.25">
      <c r="AA6" t="s">
        <v>282</v>
      </c>
      <c r="AB6" t="s">
        <v>273</v>
      </c>
    </row>
    <row r="7" spans="27:28" x14ac:dyDescent="0.25">
      <c r="AA7" t="s">
        <v>283</v>
      </c>
      <c r="AB7" t="s">
        <v>274</v>
      </c>
    </row>
    <row r="8" spans="27:28" x14ac:dyDescent="0.25">
      <c r="AA8" t="s">
        <v>284</v>
      </c>
    </row>
    <row r="9" spans="27:28" x14ac:dyDescent="0.25">
      <c r="AA9" t="s">
        <v>285</v>
      </c>
    </row>
    <row r="10" spans="27:28" x14ac:dyDescent="0.25">
      <c r="AA10" t="s">
        <v>275</v>
      </c>
    </row>
    <row r="11" spans="27:28" x14ac:dyDescent="0.25">
      <c r="AA11" t="s">
        <v>286</v>
      </c>
    </row>
    <row r="12" spans="27:28" x14ac:dyDescent="0.25">
      <c r="AA12" t="s">
        <v>287</v>
      </c>
    </row>
    <row r="13" spans="27:28" x14ac:dyDescent="0.25">
      <c r="AA13" t="s">
        <v>288</v>
      </c>
    </row>
    <row r="14" spans="27:28" x14ac:dyDescent="0.25">
      <c r="AA14" t="s">
        <v>289</v>
      </c>
    </row>
    <row r="15" spans="27:28" x14ac:dyDescent="0.25">
      <c r="AA15" t="s">
        <v>290</v>
      </c>
    </row>
    <row r="16" spans="27:28" x14ac:dyDescent="0.25">
      <c r="AA16" t="s">
        <v>291</v>
      </c>
    </row>
    <row r="17" spans="27:27" x14ac:dyDescent="0.25">
      <c r="AA17" t="s">
        <v>292</v>
      </c>
    </row>
    <row r="18" spans="27:27" x14ac:dyDescent="0.25">
      <c r="AA18" t="s">
        <v>293</v>
      </c>
    </row>
    <row r="19" spans="27:27" x14ac:dyDescent="0.25">
      <c r="AA19" t="s">
        <v>294</v>
      </c>
    </row>
    <row r="20" spans="27:27" x14ac:dyDescent="0.25">
      <c r="AA20" t="s">
        <v>295</v>
      </c>
    </row>
    <row r="21" spans="27:27" x14ac:dyDescent="0.25">
      <c r="AA21" t="s">
        <v>296</v>
      </c>
    </row>
  </sheetData>
  <sheetProtection algorithmName="SHA-512" hashValue="7opoYYaAEQyAIwx2NFi03jcnTm+hM/dK3PyPbpchHCN4KfwNP+pW8mwaI9joU/XhSpmHudqX4N3UMtZbg3xFXQ==" saltValue="tiSTOaDKxu8UsRbER52uUw==" spinCount="10000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32457-4D89-49A7-BE66-964C3A01A13E}">
  <dimension ref="B1:U24"/>
  <sheetViews>
    <sheetView zoomScale="130" zoomScaleNormal="130" workbookViewId="0">
      <selection activeCell="J13" sqref="J13"/>
    </sheetView>
  </sheetViews>
  <sheetFormatPr defaultColWidth="9.140625" defaultRowHeight="15" x14ac:dyDescent="0.25"/>
  <cols>
    <col min="1" max="1" width="4.140625" customWidth="1"/>
    <col min="2" max="6" width="12.42578125" style="16" customWidth="1"/>
    <col min="7" max="8" width="3.42578125" style="16" customWidth="1"/>
    <col min="9" max="9" width="23.85546875" style="12" customWidth="1"/>
    <col min="10" max="10" width="12.42578125" style="16" customWidth="1"/>
    <col min="11" max="12" width="12.42578125" customWidth="1"/>
    <col min="21" max="21" width="15.7109375" style="16" customWidth="1"/>
  </cols>
  <sheetData>
    <row r="1" spans="2:16" x14ac:dyDescent="0.25">
      <c r="H1" s="18"/>
      <c r="I1" s="18"/>
      <c r="J1" s="18"/>
      <c r="K1" s="18"/>
      <c r="L1" s="18"/>
      <c r="M1" s="18"/>
      <c r="N1" s="18"/>
      <c r="O1" s="18"/>
      <c r="P1" s="18"/>
    </row>
    <row r="2" spans="2:16" s="13" customFormat="1" x14ac:dyDescent="0.25">
      <c r="B2" s="11" t="s">
        <v>102</v>
      </c>
      <c r="C2" s="11" t="s">
        <v>103</v>
      </c>
      <c r="D2" s="11" t="s">
        <v>104</v>
      </c>
      <c r="E2" s="11" t="s">
        <v>105</v>
      </c>
      <c r="F2" s="11" t="s">
        <v>106</v>
      </c>
      <c r="G2" s="18"/>
      <c r="H2" s="18"/>
      <c r="K2" s="18"/>
      <c r="L2" s="18"/>
      <c r="M2" s="18"/>
      <c r="N2" s="18"/>
      <c r="O2" s="18"/>
      <c r="P2" s="18"/>
    </row>
    <row r="3" spans="2:16" x14ac:dyDescent="0.25">
      <c r="B3" s="2" t="s">
        <v>107</v>
      </c>
      <c r="C3" s="2" t="s">
        <v>108</v>
      </c>
      <c r="D3" s="2" t="s">
        <v>109</v>
      </c>
      <c r="E3" s="2" t="s">
        <v>110</v>
      </c>
      <c r="F3" s="2" t="s">
        <v>111</v>
      </c>
      <c r="H3" s="18"/>
      <c r="K3" s="18"/>
      <c r="L3" s="18"/>
      <c r="M3" s="18"/>
      <c r="N3" s="18"/>
      <c r="O3" s="18"/>
      <c r="P3" s="18"/>
    </row>
    <row r="4" spans="2:16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H4" s="18"/>
      <c r="K4" s="18"/>
      <c r="L4" s="18"/>
      <c r="M4" s="18"/>
      <c r="N4" s="18"/>
      <c r="O4" s="18"/>
      <c r="P4" s="18"/>
    </row>
    <row r="5" spans="2:16" x14ac:dyDescent="0.25">
      <c r="B5" s="2" t="s">
        <v>118</v>
      </c>
      <c r="C5" s="2" t="s">
        <v>119</v>
      </c>
      <c r="D5" s="2" t="s">
        <v>120</v>
      </c>
      <c r="E5" s="2" t="s">
        <v>121</v>
      </c>
      <c r="F5" s="2" t="s">
        <v>122</v>
      </c>
      <c r="H5" s="18"/>
      <c r="K5" s="18"/>
      <c r="L5" s="18"/>
      <c r="M5" s="18"/>
      <c r="N5" s="18"/>
      <c r="O5" s="18"/>
      <c r="P5" s="18"/>
    </row>
    <row r="6" spans="2:16" x14ac:dyDescent="0.25">
      <c r="B6" s="2" t="s">
        <v>123</v>
      </c>
      <c r="C6" s="2" t="s">
        <v>124</v>
      </c>
      <c r="D6" s="2" t="s">
        <v>125</v>
      </c>
      <c r="E6" s="2" t="s">
        <v>126</v>
      </c>
      <c r="F6" s="2" t="s">
        <v>127</v>
      </c>
      <c r="H6" s="18"/>
      <c r="K6" s="18"/>
      <c r="L6" s="18"/>
      <c r="M6" s="18"/>
      <c r="N6" s="18"/>
      <c r="O6" s="18"/>
      <c r="P6" s="18"/>
    </row>
    <row r="7" spans="2:16" x14ac:dyDescent="0.25">
      <c r="B7" s="2" t="s">
        <v>128</v>
      </c>
      <c r="C7" s="2" t="s">
        <v>129</v>
      </c>
      <c r="D7" s="2" t="s">
        <v>130</v>
      </c>
      <c r="E7" s="2" t="s">
        <v>131</v>
      </c>
      <c r="F7" s="2" t="s">
        <v>132</v>
      </c>
      <c r="H7" s="18"/>
      <c r="K7" s="18"/>
      <c r="L7" s="18"/>
      <c r="M7" s="18"/>
      <c r="N7" s="18"/>
      <c r="O7" s="18"/>
      <c r="P7" s="18"/>
    </row>
    <row r="8" spans="2:16" x14ac:dyDescent="0.25">
      <c r="B8" s="2" t="s">
        <v>133</v>
      </c>
      <c r="C8" s="2" t="s">
        <v>134</v>
      </c>
      <c r="D8" s="2" t="s">
        <v>135</v>
      </c>
      <c r="E8" s="2" t="s">
        <v>136</v>
      </c>
      <c r="F8" s="2" t="s">
        <v>137</v>
      </c>
      <c r="H8" s="18"/>
      <c r="K8" s="18"/>
      <c r="L8" s="18"/>
      <c r="M8" s="18"/>
      <c r="N8" s="18"/>
      <c r="O8" s="18"/>
      <c r="P8" s="18"/>
    </row>
    <row r="9" spans="2:16" x14ac:dyDescent="0.25">
      <c r="B9" s="2" t="s">
        <v>138</v>
      </c>
      <c r="C9" s="2" t="s">
        <v>139</v>
      </c>
      <c r="D9" s="2" t="s">
        <v>140</v>
      </c>
      <c r="E9" s="2" t="s">
        <v>141</v>
      </c>
      <c r="F9" s="2" t="s">
        <v>142</v>
      </c>
      <c r="H9" s="18"/>
      <c r="K9" s="18"/>
      <c r="L9" s="18"/>
      <c r="M9" s="18"/>
      <c r="N9" s="18"/>
      <c r="O9" s="18"/>
      <c r="P9" s="18"/>
    </row>
    <row r="10" spans="2:16" x14ac:dyDescent="0.25">
      <c r="B10" s="2" t="s">
        <v>143</v>
      </c>
      <c r="C10" s="2" t="s">
        <v>144</v>
      </c>
      <c r="D10" s="2" t="s">
        <v>145</v>
      </c>
      <c r="E10" s="2" t="s">
        <v>146</v>
      </c>
      <c r="F10" s="2" t="s">
        <v>147</v>
      </c>
      <c r="H10" s="18"/>
      <c r="K10" s="18"/>
      <c r="L10" s="18"/>
      <c r="M10" s="18"/>
      <c r="N10" s="18"/>
      <c r="O10" s="18"/>
      <c r="P10" s="18"/>
    </row>
    <row r="11" spans="2:16" x14ac:dyDescent="0.25">
      <c r="B11" s="2" t="s">
        <v>149</v>
      </c>
      <c r="C11" s="2" t="s">
        <v>150</v>
      </c>
      <c r="D11" s="2" t="s">
        <v>151</v>
      </c>
      <c r="E11" s="2" t="s">
        <v>152</v>
      </c>
      <c r="F11" s="2" t="s">
        <v>153</v>
      </c>
      <c r="H11" s="18"/>
      <c r="K11" s="18"/>
      <c r="L11" s="18"/>
      <c r="M11" s="18"/>
      <c r="N11" s="18"/>
      <c r="O11" s="18"/>
      <c r="P11" s="18"/>
    </row>
    <row r="12" spans="2:16" x14ac:dyDescent="0.25">
      <c r="B12" s="2" t="s">
        <v>155</v>
      </c>
      <c r="C12" s="2" t="s">
        <v>155</v>
      </c>
      <c r="D12" s="2" t="s">
        <v>156</v>
      </c>
      <c r="E12" s="2" t="s">
        <v>157</v>
      </c>
      <c r="F12" s="2" t="s">
        <v>158</v>
      </c>
      <c r="H12" s="18"/>
      <c r="I12" s="17" t="s">
        <v>194</v>
      </c>
      <c r="J12" s="9" t="s">
        <v>104</v>
      </c>
      <c r="K12" s="18"/>
      <c r="L12" s="18"/>
      <c r="M12" s="18"/>
      <c r="N12" s="18"/>
      <c r="O12" s="18"/>
      <c r="P12" s="18"/>
    </row>
    <row r="13" spans="2:16" x14ac:dyDescent="0.25">
      <c r="B13" s="2" t="s">
        <v>160</v>
      </c>
      <c r="C13" s="2" t="s">
        <v>161</v>
      </c>
      <c r="D13" s="2" t="s">
        <v>162</v>
      </c>
      <c r="E13" s="2" t="s">
        <v>161</v>
      </c>
      <c r="F13" s="2" t="s">
        <v>163</v>
      </c>
      <c r="H13" s="18"/>
      <c r="I13" s="17" t="s">
        <v>195</v>
      </c>
      <c r="J13" s="26">
        <f>MATCH(J12,B2:F2,0)</f>
        <v>3</v>
      </c>
      <c r="K13" s="18"/>
      <c r="L13" s="18"/>
      <c r="M13" s="18"/>
      <c r="N13" s="18"/>
      <c r="O13" s="18"/>
      <c r="P13" s="18"/>
    </row>
    <row r="14" spans="2:16" x14ac:dyDescent="0.25">
      <c r="B14" s="2" t="s">
        <v>164</v>
      </c>
      <c r="C14" s="2" t="s">
        <v>165</v>
      </c>
      <c r="D14" s="2" t="s">
        <v>166</v>
      </c>
      <c r="E14" s="2" t="s">
        <v>167</v>
      </c>
      <c r="F14" s="2" t="s">
        <v>168</v>
      </c>
      <c r="H14" s="18"/>
      <c r="I14" s="17" t="s">
        <v>196</v>
      </c>
      <c r="J14" s="9" t="s">
        <v>130</v>
      </c>
      <c r="K14" s="18"/>
      <c r="L14" s="18"/>
      <c r="M14" s="18"/>
      <c r="N14" s="18"/>
      <c r="O14" s="18"/>
      <c r="P14" s="18"/>
    </row>
    <row r="15" spans="2:16" x14ac:dyDescent="0.25">
      <c r="B15" s="2" t="s">
        <v>169</v>
      </c>
      <c r="C15" s="2" t="s">
        <v>170</v>
      </c>
      <c r="D15" s="2" t="s">
        <v>171</v>
      </c>
      <c r="E15" s="2" t="s">
        <v>172</v>
      </c>
      <c r="F15" s="2" t="s">
        <v>173</v>
      </c>
      <c r="H15" s="18"/>
      <c r="I15" s="59" t="s">
        <v>197</v>
      </c>
      <c r="J15" s="60">
        <f>MATCH(J14,INDEX(B3:F16,,J13),0)</f>
        <v>5</v>
      </c>
      <c r="K15" s="18"/>
      <c r="L15" s="18"/>
      <c r="M15" s="18"/>
      <c r="N15" s="18"/>
      <c r="O15" s="18"/>
      <c r="P15" s="18"/>
    </row>
    <row r="16" spans="2:16" x14ac:dyDescent="0.25"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  <c r="H16" s="18"/>
      <c r="I16" s="59"/>
      <c r="J16" s="60"/>
      <c r="K16" s="18"/>
      <c r="L16" s="18"/>
      <c r="M16" s="18"/>
      <c r="N16" s="18"/>
      <c r="O16" s="18"/>
      <c r="P16" s="18"/>
    </row>
    <row r="17" spans="2:16" x14ac:dyDescent="0.25">
      <c r="B17" s="2" t="s">
        <v>179</v>
      </c>
      <c r="C17" s="2" t="s">
        <v>180</v>
      </c>
      <c r="D17" s="2" t="s">
        <v>181</v>
      </c>
      <c r="E17" s="2" t="s">
        <v>182</v>
      </c>
      <c r="F17" s="2" t="s">
        <v>183</v>
      </c>
      <c r="H17" s="18"/>
      <c r="I17" s="17" t="s">
        <v>198</v>
      </c>
      <c r="J17" s="9" t="s">
        <v>102</v>
      </c>
      <c r="K17" s="18"/>
      <c r="L17" s="18"/>
      <c r="M17" s="18"/>
      <c r="N17" s="18"/>
      <c r="O17" s="18"/>
      <c r="P17" s="18"/>
    </row>
    <row r="18" spans="2:16" x14ac:dyDescent="0.25">
      <c r="B18" s="2" t="s">
        <v>184</v>
      </c>
      <c r="C18" s="2" t="s">
        <v>185</v>
      </c>
      <c r="D18" s="2" t="s">
        <v>186</v>
      </c>
      <c r="E18" s="2" t="s">
        <v>187</v>
      </c>
      <c r="F18" s="2" t="s">
        <v>188</v>
      </c>
      <c r="H18" s="18"/>
      <c r="I18" s="17" t="s">
        <v>199</v>
      </c>
      <c r="J18" s="26">
        <f>MATCH(J17,B2:F2,0)</f>
        <v>1</v>
      </c>
      <c r="K18" s="18"/>
      <c r="L18" s="18"/>
      <c r="M18" s="18"/>
      <c r="N18" s="18"/>
      <c r="O18" s="18"/>
      <c r="P18" s="18"/>
    </row>
    <row r="19" spans="2:16" x14ac:dyDescent="0.25">
      <c r="B19" s="2" t="s">
        <v>189</v>
      </c>
      <c r="C19" s="2" t="s">
        <v>190</v>
      </c>
      <c r="D19" s="2" t="s">
        <v>191</v>
      </c>
      <c r="E19" s="2" t="s">
        <v>192</v>
      </c>
      <c r="F19" s="2" t="s">
        <v>193</v>
      </c>
      <c r="H19" s="18"/>
      <c r="I19" s="17" t="s">
        <v>200</v>
      </c>
      <c r="J19" s="26" t="str">
        <f>INDEX(B3:F16,J15,J18)</f>
        <v>blume</v>
      </c>
      <c r="K19" s="18"/>
      <c r="L19" s="18"/>
      <c r="M19" s="18"/>
      <c r="N19" s="18"/>
      <c r="O19" s="18"/>
      <c r="P19" s="18"/>
    </row>
    <row r="20" spans="2:16" x14ac:dyDescent="0.25">
      <c r="H20" s="18"/>
      <c r="I20" s="18"/>
      <c r="J20" s="18"/>
      <c r="K20" s="18"/>
      <c r="L20" s="18"/>
      <c r="M20" s="18"/>
      <c r="N20" s="18"/>
      <c r="O20" s="18"/>
      <c r="P20" s="18"/>
    </row>
    <row r="21" spans="2:16" x14ac:dyDescent="0.25">
      <c r="H21" s="18"/>
      <c r="I21" s="18"/>
      <c r="J21" s="18"/>
      <c r="K21" s="18"/>
      <c r="L21" s="18"/>
      <c r="M21" s="18"/>
      <c r="N21" s="18"/>
      <c r="O21" s="18"/>
      <c r="P21" s="18"/>
    </row>
    <row r="22" spans="2:16" x14ac:dyDescent="0.25">
      <c r="H22" s="18"/>
      <c r="I22" s="18"/>
      <c r="J22" s="18"/>
      <c r="K22" s="18"/>
      <c r="L22" s="18"/>
      <c r="M22" s="18"/>
      <c r="N22" s="18"/>
      <c r="O22" s="18"/>
      <c r="P22" s="18"/>
    </row>
    <row r="23" spans="2:16" x14ac:dyDescent="0.25">
      <c r="H23" s="18"/>
      <c r="I23" s="18"/>
      <c r="J23" s="18"/>
      <c r="K23" s="18"/>
      <c r="L23" s="18"/>
      <c r="M23" s="18"/>
      <c r="N23" s="18"/>
      <c r="O23" s="18"/>
      <c r="P23" s="18"/>
    </row>
    <row r="24" spans="2:16" x14ac:dyDescent="0.25">
      <c r="H24" s="18"/>
      <c r="I24" s="18"/>
      <c r="J24" s="18"/>
      <c r="K24" s="18"/>
      <c r="L24" s="18"/>
      <c r="M24" s="18"/>
      <c r="N24" s="18"/>
      <c r="O24" s="18"/>
      <c r="P24" s="18"/>
    </row>
  </sheetData>
  <sheetProtection sheet="1" objects="1" scenarios="1"/>
  <mergeCells count="2">
    <mergeCell ref="I15:I16"/>
    <mergeCell ref="J15:J1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29F21-F627-471C-989E-9F3878E8D640}">
  <dimension ref="B2:U19"/>
  <sheetViews>
    <sheetView zoomScale="130" zoomScaleNormal="130" workbookViewId="0">
      <selection activeCell="J5" sqref="J5"/>
    </sheetView>
  </sheetViews>
  <sheetFormatPr defaultColWidth="9.140625" defaultRowHeight="15" x14ac:dyDescent="0.25"/>
  <cols>
    <col min="1" max="1" width="4.140625" customWidth="1"/>
    <col min="2" max="7" width="12.42578125" style="16" customWidth="1"/>
    <col min="8" max="8" width="3.42578125" style="12" bestFit="1" customWidth="1"/>
    <col min="9" max="9" width="12.42578125" style="16" customWidth="1"/>
    <col min="10" max="12" width="12.42578125" customWidth="1"/>
    <col min="21" max="21" width="15.7109375" style="16" customWidth="1"/>
  </cols>
  <sheetData>
    <row r="2" spans="2:10" s="13" customFormat="1" x14ac:dyDescent="0.25">
      <c r="B2" s="11" t="s">
        <v>102</v>
      </c>
      <c r="C2" s="11" t="s">
        <v>103</v>
      </c>
      <c r="D2" s="11" t="s">
        <v>104</v>
      </c>
      <c r="E2" s="11" t="s">
        <v>105</v>
      </c>
      <c r="F2" s="11" t="s">
        <v>106</v>
      </c>
      <c r="H2" s="14"/>
      <c r="I2" s="15"/>
    </row>
    <row r="3" spans="2:10" x14ac:dyDescent="0.25">
      <c r="B3" s="2" t="s">
        <v>107</v>
      </c>
      <c r="C3" s="2" t="s">
        <v>108</v>
      </c>
      <c r="D3" s="2" t="s">
        <v>109</v>
      </c>
      <c r="E3" s="2" t="s">
        <v>110</v>
      </c>
      <c r="F3" s="2" t="s">
        <v>111</v>
      </c>
      <c r="H3" s="14"/>
      <c r="I3" s="6" t="s">
        <v>201</v>
      </c>
      <c r="J3" s="6" t="s">
        <v>148</v>
      </c>
    </row>
    <row r="4" spans="2:10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H4" s="17" t="s">
        <v>202</v>
      </c>
      <c r="I4" s="2" t="s">
        <v>104</v>
      </c>
      <c r="J4" s="2" t="s">
        <v>130</v>
      </c>
    </row>
    <row r="5" spans="2:10" x14ac:dyDescent="0.25">
      <c r="B5" s="2" t="s">
        <v>118</v>
      </c>
      <c r="C5" s="2" t="s">
        <v>119</v>
      </c>
      <c r="D5" s="2" t="s">
        <v>120</v>
      </c>
      <c r="E5" s="2" t="s">
        <v>121</v>
      </c>
      <c r="F5" s="2" t="s">
        <v>122</v>
      </c>
      <c r="H5" s="17" t="s">
        <v>203</v>
      </c>
      <c r="I5" s="2" t="s">
        <v>102</v>
      </c>
      <c r="J5" s="26"/>
    </row>
    <row r="6" spans="2:10" x14ac:dyDescent="0.25">
      <c r="B6" s="2" t="s">
        <v>123</v>
      </c>
      <c r="C6" s="2" t="s">
        <v>124</v>
      </c>
      <c r="D6" s="2" t="s">
        <v>125</v>
      </c>
      <c r="E6" s="2" t="s">
        <v>126</v>
      </c>
      <c r="F6" s="2" t="s">
        <v>127</v>
      </c>
    </row>
    <row r="7" spans="2:10" x14ac:dyDescent="0.25">
      <c r="B7" s="2" t="s">
        <v>128</v>
      </c>
      <c r="C7" s="2" t="s">
        <v>129</v>
      </c>
      <c r="D7" s="2" t="s">
        <v>130</v>
      </c>
      <c r="E7" s="2" t="s">
        <v>131</v>
      </c>
      <c r="F7" s="2" t="s">
        <v>132</v>
      </c>
    </row>
    <row r="8" spans="2:10" x14ac:dyDescent="0.25">
      <c r="B8" s="2" t="s">
        <v>133</v>
      </c>
      <c r="C8" s="2" t="s">
        <v>134</v>
      </c>
      <c r="D8" s="2" t="s">
        <v>135</v>
      </c>
      <c r="E8" s="2" t="s">
        <v>136</v>
      </c>
      <c r="F8" s="2" t="s">
        <v>137</v>
      </c>
    </row>
    <row r="9" spans="2:10" x14ac:dyDescent="0.25">
      <c r="B9" s="2" t="s">
        <v>138</v>
      </c>
      <c r="C9" s="2" t="s">
        <v>139</v>
      </c>
      <c r="D9" s="2" t="s">
        <v>140</v>
      </c>
      <c r="E9" s="2" t="s">
        <v>141</v>
      </c>
      <c r="F9" s="2" t="s">
        <v>142</v>
      </c>
    </row>
    <row r="10" spans="2:10" x14ac:dyDescent="0.25">
      <c r="B10" s="2" t="s">
        <v>143</v>
      </c>
      <c r="C10" s="2" t="s">
        <v>144</v>
      </c>
      <c r="D10" s="2" t="s">
        <v>145</v>
      </c>
      <c r="E10" s="2" t="s">
        <v>146</v>
      </c>
      <c r="F10" s="2" t="s">
        <v>147</v>
      </c>
    </row>
    <row r="11" spans="2:10" x14ac:dyDescent="0.25">
      <c r="B11" s="2" t="s">
        <v>149</v>
      </c>
      <c r="C11" s="2" t="s">
        <v>150</v>
      </c>
      <c r="D11" s="2" t="s">
        <v>151</v>
      </c>
      <c r="E11" s="2" t="s">
        <v>152</v>
      </c>
      <c r="F11" s="2" t="s">
        <v>153</v>
      </c>
    </row>
    <row r="12" spans="2:10" x14ac:dyDescent="0.25">
      <c r="B12" s="2" t="s">
        <v>155</v>
      </c>
      <c r="C12" s="2" t="s">
        <v>155</v>
      </c>
      <c r="D12" s="2" t="s">
        <v>156</v>
      </c>
      <c r="E12" s="2" t="s">
        <v>157</v>
      </c>
      <c r="F12" s="2" t="s">
        <v>158</v>
      </c>
    </row>
    <row r="13" spans="2:10" x14ac:dyDescent="0.25">
      <c r="B13" s="2" t="s">
        <v>160</v>
      </c>
      <c r="C13" s="2" t="s">
        <v>161</v>
      </c>
      <c r="D13" s="2" t="s">
        <v>162</v>
      </c>
      <c r="E13" s="2" t="s">
        <v>161</v>
      </c>
      <c r="F13" s="2" t="s">
        <v>163</v>
      </c>
    </row>
    <row r="14" spans="2:10" x14ac:dyDescent="0.25">
      <c r="B14" s="2" t="s">
        <v>164</v>
      </c>
      <c r="C14" s="2" t="s">
        <v>165</v>
      </c>
      <c r="D14" s="2" t="s">
        <v>166</v>
      </c>
      <c r="E14" s="2" t="s">
        <v>167</v>
      </c>
      <c r="F14" s="2" t="s">
        <v>168</v>
      </c>
    </row>
    <row r="15" spans="2:10" x14ac:dyDescent="0.25">
      <c r="B15" s="2" t="s">
        <v>169</v>
      </c>
      <c r="C15" s="2" t="s">
        <v>170</v>
      </c>
      <c r="D15" s="2" t="s">
        <v>171</v>
      </c>
      <c r="E15" s="2" t="s">
        <v>172</v>
      </c>
      <c r="F15" s="2" t="s">
        <v>173</v>
      </c>
    </row>
    <row r="16" spans="2:10" x14ac:dyDescent="0.25"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</row>
    <row r="17" spans="2:6" x14ac:dyDescent="0.25">
      <c r="B17" s="2" t="s">
        <v>179</v>
      </c>
      <c r="C17" s="2" t="s">
        <v>180</v>
      </c>
      <c r="D17" s="2" t="s">
        <v>181</v>
      </c>
      <c r="E17" s="2" t="s">
        <v>182</v>
      </c>
      <c r="F17" s="2" t="s">
        <v>183</v>
      </c>
    </row>
    <row r="18" spans="2:6" x14ac:dyDescent="0.25">
      <c r="B18" s="2" t="s">
        <v>184</v>
      </c>
      <c r="C18" s="2" t="s">
        <v>185</v>
      </c>
      <c r="D18" s="2" t="s">
        <v>186</v>
      </c>
      <c r="E18" s="2" t="s">
        <v>187</v>
      </c>
      <c r="F18" s="2" t="s">
        <v>188</v>
      </c>
    </row>
    <row r="19" spans="2:6" x14ac:dyDescent="0.25">
      <c r="B19" s="2" t="s">
        <v>189</v>
      </c>
      <c r="C19" s="2" t="s">
        <v>190</v>
      </c>
      <c r="D19" s="2" t="s">
        <v>191</v>
      </c>
      <c r="E19" s="2" t="s">
        <v>192</v>
      </c>
      <c r="F19" s="2" t="s">
        <v>193</v>
      </c>
    </row>
  </sheetData>
  <dataValidations count="1">
    <dataValidation type="list" allowBlank="1" showInputMessage="1" showErrorMessage="1" sqref="I4:I5" xr:uid="{26CC9F23-A514-4D57-8D7B-C0496948A543}">
      <formula1>$B$2:$F$2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02B07-E444-4F7C-AA01-49BD46402EB5}">
  <dimension ref="B2:U19"/>
  <sheetViews>
    <sheetView zoomScale="130" zoomScaleNormal="130" workbookViewId="0">
      <selection activeCell="I14" sqref="I14"/>
    </sheetView>
  </sheetViews>
  <sheetFormatPr defaultColWidth="9.140625" defaultRowHeight="15" x14ac:dyDescent="0.25"/>
  <cols>
    <col min="1" max="1" width="4.140625" customWidth="1"/>
    <col min="2" max="7" width="12.42578125" style="16" customWidth="1"/>
    <col min="8" max="8" width="3.42578125" style="12" bestFit="1" customWidth="1"/>
    <col min="9" max="9" width="12.42578125" style="16" customWidth="1"/>
    <col min="10" max="12" width="12.42578125" customWidth="1"/>
    <col min="21" max="21" width="15.7109375" style="16" customWidth="1"/>
  </cols>
  <sheetData>
    <row r="2" spans="2:19" s="13" customFormat="1" x14ac:dyDescent="0.25">
      <c r="B2" s="11" t="s">
        <v>102</v>
      </c>
      <c r="C2" s="11" t="s">
        <v>103</v>
      </c>
      <c r="D2" s="11" t="s">
        <v>104</v>
      </c>
      <c r="E2" s="11" t="s">
        <v>105</v>
      </c>
      <c r="F2" s="11" t="s">
        <v>106</v>
      </c>
      <c r="H2" s="14"/>
      <c r="I2" s="15"/>
    </row>
    <row r="3" spans="2:19" x14ac:dyDescent="0.25">
      <c r="B3" s="2" t="s">
        <v>107</v>
      </c>
      <c r="C3" s="2" t="s">
        <v>108</v>
      </c>
      <c r="D3" s="2" t="s">
        <v>109</v>
      </c>
      <c r="E3" s="2" t="s">
        <v>110</v>
      </c>
      <c r="F3" s="2" t="s">
        <v>111</v>
      </c>
      <c r="H3" s="14"/>
      <c r="I3" s="6" t="s">
        <v>201</v>
      </c>
      <c r="J3" s="6" t="s">
        <v>148</v>
      </c>
    </row>
    <row r="4" spans="2:19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H4" s="17" t="s">
        <v>202</v>
      </c>
      <c r="I4" s="9" t="s">
        <v>104</v>
      </c>
      <c r="J4" s="9" t="s">
        <v>130</v>
      </c>
    </row>
    <row r="5" spans="2:19" x14ac:dyDescent="0.25">
      <c r="B5" s="2" t="s">
        <v>118</v>
      </c>
      <c r="C5" s="2" t="s">
        <v>119</v>
      </c>
      <c r="D5" s="2" t="s">
        <v>120</v>
      </c>
      <c r="E5" s="2" t="s">
        <v>121</v>
      </c>
      <c r="F5" s="2" t="s">
        <v>122</v>
      </c>
      <c r="H5" s="17" t="s">
        <v>203</v>
      </c>
      <c r="I5" s="9" t="s">
        <v>102</v>
      </c>
      <c r="J5" s="26" t="str">
        <f>IFERROR(INDEX(B3:F16,MATCH(J4,INDEX(B3:F16,,MATCH(I4,B2:F2,0)),0),MATCH(I5,B2:F2,0)),"")</f>
        <v>blume</v>
      </c>
    </row>
    <row r="6" spans="2:19" x14ac:dyDescent="0.25">
      <c r="B6" s="2" t="s">
        <v>123</v>
      </c>
      <c r="C6" s="2" t="s">
        <v>124</v>
      </c>
      <c r="D6" s="2" t="s">
        <v>125</v>
      </c>
      <c r="E6" s="2" t="s">
        <v>126</v>
      </c>
      <c r="F6" s="2" t="s">
        <v>127</v>
      </c>
    </row>
    <row r="7" spans="2:19" x14ac:dyDescent="0.25">
      <c r="B7" s="2" t="s">
        <v>128</v>
      </c>
      <c r="C7" s="2" t="s">
        <v>129</v>
      </c>
      <c r="D7" s="2" t="s">
        <v>130</v>
      </c>
      <c r="E7" s="2" t="s">
        <v>131</v>
      </c>
      <c r="F7" s="2" t="s">
        <v>132</v>
      </c>
      <c r="H7" s="14"/>
      <c r="I7" s="6" t="s">
        <v>201</v>
      </c>
      <c r="J7" s="6" t="s">
        <v>148</v>
      </c>
    </row>
    <row r="8" spans="2:19" x14ac:dyDescent="0.25">
      <c r="B8" s="2" t="s">
        <v>133</v>
      </c>
      <c r="C8" s="2" t="s">
        <v>134</v>
      </c>
      <c r="D8" s="2" t="s">
        <v>135</v>
      </c>
      <c r="E8" s="2" t="s">
        <v>136</v>
      </c>
      <c r="F8" s="2" t="s">
        <v>137</v>
      </c>
      <c r="H8" s="17" t="s">
        <v>202</v>
      </c>
      <c r="I8" s="2" t="str">
        <f>I4</f>
        <v>Català</v>
      </c>
      <c r="J8" s="19" t="str">
        <f>J4</f>
        <v>flor</v>
      </c>
    </row>
    <row r="9" spans="2:19" x14ac:dyDescent="0.25">
      <c r="B9" s="2" t="s">
        <v>138</v>
      </c>
      <c r="C9" s="2" t="s">
        <v>139</v>
      </c>
      <c r="D9" s="2" t="s">
        <v>140</v>
      </c>
      <c r="E9" s="2" t="s">
        <v>141</v>
      </c>
      <c r="F9" s="2" t="s">
        <v>142</v>
      </c>
      <c r="H9" s="17" t="s">
        <v>203</v>
      </c>
      <c r="I9" s="2" t="str">
        <f>I5</f>
        <v>Alemany</v>
      </c>
      <c r="J9" s="61" t="s">
        <v>204</v>
      </c>
      <c r="K9" s="61"/>
      <c r="L9" s="61"/>
      <c r="M9" s="61"/>
      <c r="N9" s="61"/>
      <c r="O9" s="61"/>
      <c r="P9" s="61"/>
      <c r="Q9" s="61"/>
      <c r="R9" s="61"/>
      <c r="S9" s="61"/>
    </row>
    <row r="10" spans="2:19" x14ac:dyDescent="0.25">
      <c r="B10" s="2" t="s">
        <v>143</v>
      </c>
      <c r="C10" s="2" t="s">
        <v>144</v>
      </c>
      <c r="D10" s="2" t="s">
        <v>145</v>
      </c>
      <c r="E10" s="2" t="s">
        <v>146</v>
      </c>
      <c r="F10" s="2" t="s">
        <v>147</v>
      </c>
    </row>
    <row r="11" spans="2:19" x14ac:dyDescent="0.25">
      <c r="B11" s="2" t="s">
        <v>149</v>
      </c>
      <c r="C11" s="2" t="s">
        <v>150</v>
      </c>
      <c r="D11" s="2" t="s">
        <v>151</v>
      </c>
      <c r="E11" s="2" t="s">
        <v>152</v>
      </c>
      <c r="F11" s="2" t="s">
        <v>153</v>
      </c>
    </row>
    <row r="12" spans="2:19" x14ac:dyDescent="0.25">
      <c r="B12" s="2" t="s">
        <v>155</v>
      </c>
      <c r="C12" s="2" t="s">
        <v>155</v>
      </c>
      <c r="D12" s="2" t="s">
        <v>156</v>
      </c>
      <c r="E12" s="2" t="s">
        <v>157</v>
      </c>
      <c r="F12" s="2" t="s">
        <v>158</v>
      </c>
    </row>
    <row r="13" spans="2:19" x14ac:dyDescent="0.25">
      <c r="B13" s="2" t="s">
        <v>160</v>
      </c>
      <c r="C13" s="2" t="s">
        <v>161</v>
      </c>
      <c r="D13" s="2" t="s">
        <v>162</v>
      </c>
      <c r="E13" s="2" t="s">
        <v>161</v>
      </c>
      <c r="F13" s="2" t="s">
        <v>163</v>
      </c>
    </row>
    <row r="14" spans="2:19" x14ac:dyDescent="0.25">
      <c r="B14" s="2" t="s">
        <v>164</v>
      </c>
      <c r="C14" s="2" t="s">
        <v>165</v>
      </c>
      <c r="D14" s="2" t="s">
        <v>166</v>
      </c>
      <c r="E14" s="2" t="s">
        <v>167</v>
      </c>
      <c r="F14" s="2" t="s">
        <v>168</v>
      </c>
    </row>
    <row r="15" spans="2:19" x14ac:dyDescent="0.25">
      <c r="B15" s="2" t="s">
        <v>169</v>
      </c>
      <c r="C15" s="2" t="s">
        <v>170</v>
      </c>
      <c r="D15" s="2" t="s">
        <v>171</v>
      </c>
      <c r="E15" s="2" t="s">
        <v>172</v>
      </c>
      <c r="F15" s="2" t="s">
        <v>173</v>
      </c>
    </row>
    <row r="16" spans="2:19" x14ac:dyDescent="0.25"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</row>
    <row r="17" spans="2:6" x14ac:dyDescent="0.25">
      <c r="B17" s="2" t="s">
        <v>179</v>
      </c>
      <c r="C17" s="2" t="s">
        <v>180</v>
      </c>
      <c r="D17" s="2" t="s">
        <v>181</v>
      </c>
      <c r="E17" s="2" t="s">
        <v>182</v>
      </c>
      <c r="F17" s="2" t="s">
        <v>183</v>
      </c>
    </row>
    <row r="18" spans="2:6" x14ac:dyDescent="0.25">
      <c r="B18" s="2" t="s">
        <v>184</v>
      </c>
      <c r="C18" s="2" t="s">
        <v>185</v>
      </c>
      <c r="D18" s="2" t="s">
        <v>186</v>
      </c>
      <c r="E18" s="2" t="s">
        <v>187</v>
      </c>
      <c r="F18" s="2" t="s">
        <v>188</v>
      </c>
    </row>
    <row r="19" spans="2:6" x14ac:dyDescent="0.25">
      <c r="B19" s="2" t="s">
        <v>189</v>
      </c>
      <c r="C19" s="2" t="s">
        <v>190</v>
      </c>
      <c r="D19" s="2" t="s">
        <v>191</v>
      </c>
      <c r="E19" s="2" t="s">
        <v>192</v>
      </c>
      <c r="F19" s="2" t="s">
        <v>193</v>
      </c>
    </row>
  </sheetData>
  <sheetProtection sheet="1" objects="1" scenarios="1" selectLockedCells="1" selectUnlockedCells="1"/>
  <mergeCells count="1">
    <mergeCell ref="J9:S9"/>
  </mergeCells>
  <dataValidations count="1">
    <dataValidation type="list" allowBlank="1" showInputMessage="1" showErrorMessage="1" sqref="I4:I5" xr:uid="{8189D1BD-C45D-4C4F-B004-E7AF17286CAA}">
      <formula1>$B$2:$F$2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9119-741C-4742-BCFB-180251BD0787}">
  <dimension ref="B2:L26"/>
  <sheetViews>
    <sheetView zoomScaleNormal="100" workbookViewId="0">
      <selection activeCell="L5" sqref="L5"/>
    </sheetView>
  </sheetViews>
  <sheetFormatPr defaultRowHeight="15" x14ac:dyDescent="0.25"/>
  <cols>
    <col min="1" max="1" width="4.85546875" customWidth="1"/>
    <col min="2" max="9" width="14.7109375" customWidth="1"/>
    <col min="11" max="12" width="14.7109375" customWidth="1"/>
  </cols>
  <sheetData>
    <row r="2" spans="2:12" x14ac:dyDescent="0.25">
      <c r="C2" s="27" t="s">
        <v>268</v>
      </c>
      <c r="D2" s="28"/>
      <c r="E2" s="28"/>
      <c r="F2" s="28"/>
      <c r="G2" s="28"/>
      <c r="H2" s="28"/>
      <c r="I2" s="29"/>
    </row>
    <row r="3" spans="2:12" x14ac:dyDescent="0.25">
      <c r="B3" s="30" t="s">
        <v>269</v>
      </c>
      <c r="C3" s="31" t="s">
        <v>273</v>
      </c>
      <c r="D3" s="31" t="s">
        <v>272</v>
      </c>
      <c r="E3" s="31" t="s">
        <v>103</v>
      </c>
      <c r="F3" s="31" t="s">
        <v>104</v>
      </c>
      <c r="G3" s="31" t="s">
        <v>270</v>
      </c>
      <c r="H3" s="31" t="s">
        <v>274</v>
      </c>
      <c r="I3" s="31" t="s">
        <v>271</v>
      </c>
      <c r="K3" s="30" t="s">
        <v>269</v>
      </c>
      <c r="L3" s="32" t="s">
        <v>291</v>
      </c>
    </row>
    <row r="4" spans="2:12" x14ac:dyDescent="0.25">
      <c r="B4" s="33" t="s">
        <v>288</v>
      </c>
      <c r="C4" s="37">
        <v>3.4</v>
      </c>
      <c r="D4" s="37">
        <v>9.5</v>
      </c>
      <c r="E4" s="37">
        <v>3.9</v>
      </c>
      <c r="F4" s="38">
        <v>9</v>
      </c>
      <c r="G4" s="37">
        <v>4.2</v>
      </c>
      <c r="H4" s="37">
        <v>4.8</v>
      </c>
      <c r="I4" s="37">
        <v>4.5</v>
      </c>
      <c r="K4" s="34" t="s">
        <v>268</v>
      </c>
      <c r="L4" s="31" t="s">
        <v>270</v>
      </c>
    </row>
    <row r="5" spans="2:12" x14ac:dyDescent="0.25">
      <c r="B5" s="33" t="s">
        <v>285</v>
      </c>
      <c r="C5" s="37">
        <v>6.3</v>
      </c>
      <c r="D5" s="37">
        <v>7.5</v>
      </c>
      <c r="E5" s="37">
        <v>3.2</v>
      </c>
      <c r="F5" s="37">
        <v>4.9000000000000004</v>
      </c>
      <c r="G5" s="37">
        <v>5.0999999999999996</v>
      </c>
      <c r="H5" s="37">
        <v>5.0999999999999996</v>
      </c>
      <c r="I5" s="37">
        <v>9.4</v>
      </c>
      <c r="K5" s="35" t="s">
        <v>278</v>
      </c>
      <c r="L5" s="26"/>
    </row>
    <row r="6" spans="2:12" x14ac:dyDescent="0.25">
      <c r="B6" s="33" t="s">
        <v>294</v>
      </c>
      <c r="C6" s="37">
        <v>6.7</v>
      </c>
      <c r="D6" s="37">
        <v>9.6</v>
      </c>
      <c r="E6" s="37">
        <v>4.8</v>
      </c>
      <c r="F6" s="37">
        <v>6.1</v>
      </c>
      <c r="G6" s="37">
        <v>3.1</v>
      </c>
      <c r="H6" s="38">
        <v>5</v>
      </c>
      <c r="I6" s="37">
        <v>5.8</v>
      </c>
    </row>
    <row r="7" spans="2:12" x14ac:dyDescent="0.25">
      <c r="B7" s="33" t="s">
        <v>276</v>
      </c>
      <c r="C7" s="37">
        <v>9.5</v>
      </c>
      <c r="D7" s="37">
        <v>5.2</v>
      </c>
      <c r="E7" s="37">
        <v>3.2</v>
      </c>
      <c r="F7" s="37">
        <v>8.3000000000000007</v>
      </c>
      <c r="G7" s="38">
        <v>7</v>
      </c>
      <c r="H7" s="37">
        <v>9.5</v>
      </c>
      <c r="I7" s="37">
        <v>5.2</v>
      </c>
    </row>
    <row r="8" spans="2:12" x14ac:dyDescent="0.25">
      <c r="B8" s="33" t="s">
        <v>295</v>
      </c>
      <c r="C8" s="38">
        <v>3</v>
      </c>
      <c r="D8" s="37">
        <v>7.3</v>
      </c>
      <c r="E8" s="38">
        <v>8</v>
      </c>
      <c r="F8" s="37">
        <v>7.6</v>
      </c>
      <c r="G8" s="37">
        <v>7.2</v>
      </c>
      <c r="H8" s="37">
        <v>5.8</v>
      </c>
      <c r="I8" s="37">
        <v>7.6</v>
      </c>
    </row>
    <row r="9" spans="2:12" x14ac:dyDescent="0.25">
      <c r="B9" s="33" t="s">
        <v>280</v>
      </c>
      <c r="C9" s="37">
        <v>7.9</v>
      </c>
      <c r="D9" s="37">
        <v>8.6</v>
      </c>
      <c r="E9" s="37">
        <v>7.4</v>
      </c>
      <c r="F9" s="37">
        <v>7.8</v>
      </c>
      <c r="G9" s="37">
        <v>5.4</v>
      </c>
      <c r="H9" s="37">
        <v>4.5999999999999996</v>
      </c>
      <c r="I9" s="37">
        <v>4.5999999999999996</v>
      </c>
    </row>
    <row r="10" spans="2:12" x14ac:dyDescent="0.25">
      <c r="B10" s="33" t="s">
        <v>296</v>
      </c>
      <c r="C10" s="37">
        <v>8.5</v>
      </c>
      <c r="D10" s="37">
        <v>4.7</v>
      </c>
      <c r="E10" s="37">
        <v>7.1</v>
      </c>
      <c r="F10" s="37">
        <v>3.9</v>
      </c>
      <c r="G10" s="37">
        <v>6.7</v>
      </c>
      <c r="H10" s="37">
        <v>5.3</v>
      </c>
      <c r="I10" s="38">
        <v>4</v>
      </c>
    </row>
    <row r="11" spans="2:12" x14ac:dyDescent="0.25">
      <c r="B11" s="33" t="s">
        <v>282</v>
      </c>
      <c r="C11" s="37">
        <v>6.6</v>
      </c>
      <c r="D11" s="37">
        <v>5.0999999999999996</v>
      </c>
      <c r="E11" s="37">
        <v>7.2</v>
      </c>
      <c r="F11" s="37">
        <v>3.3</v>
      </c>
      <c r="G11" s="37">
        <v>4.7</v>
      </c>
      <c r="H11" s="37">
        <v>9.8000000000000007</v>
      </c>
      <c r="I11" s="37">
        <v>3.4</v>
      </c>
    </row>
    <row r="12" spans="2:12" x14ac:dyDescent="0.25">
      <c r="B12" s="33" t="s">
        <v>277</v>
      </c>
      <c r="C12" s="37">
        <v>8.4</v>
      </c>
      <c r="D12" s="37">
        <v>7.6</v>
      </c>
      <c r="E12" s="37">
        <v>6.4</v>
      </c>
      <c r="F12" s="37">
        <v>3.6</v>
      </c>
      <c r="G12" s="37">
        <v>4.8</v>
      </c>
      <c r="H12" s="37">
        <v>7.4</v>
      </c>
      <c r="I12" s="37">
        <v>5.5</v>
      </c>
    </row>
    <row r="13" spans="2:12" x14ac:dyDescent="0.25">
      <c r="B13" s="33" t="s">
        <v>286</v>
      </c>
      <c r="C13" s="38">
        <v>10</v>
      </c>
      <c r="D13" s="37">
        <v>6.3</v>
      </c>
      <c r="E13" s="38">
        <v>8</v>
      </c>
      <c r="F13" s="37">
        <v>5.4</v>
      </c>
      <c r="G13" s="37">
        <v>8.6999999999999993</v>
      </c>
      <c r="H13" s="37">
        <v>5.5</v>
      </c>
      <c r="I13" s="37">
        <v>8.1</v>
      </c>
    </row>
    <row r="14" spans="2:12" x14ac:dyDescent="0.25">
      <c r="B14" s="33" t="s">
        <v>281</v>
      </c>
      <c r="C14" s="37">
        <v>9.5</v>
      </c>
      <c r="D14" s="38">
        <v>6</v>
      </c>
      <c r="E14" s="37">
        <v>3.1</v>
      </c>
      <c r="F14" s="38">
        <v>10</v>
      </c>
      <c r="G14" s="37">
        <v>4.5</v>
      </c>
      <c r="H14" s="37">
        <v>5.8</v>
      </c>
      <c r="I14" s="37">
        <v>6.9</v>
      </c>
    </row>
    <row r="15" spans="2:12" x14ac:dyDescent="0.25">
      <c r="B15" s="33" t="s">
        <v>287</v>
      </c>
      <c r="C15" s="37">
        <v>4.8</v>
      </c>
      <c r="D15" s="37">
        <v>7.4</v>
      </c>
      <c r="E15" s="37">
        <v>7.8</v>
      </c>
      <c r="F15" s="37">
        <v>9.6999999999999993</v>
      </c>
      <c r="G15" s="37">
        <v>4.5</v>
      </c>
      <c r="H15" s="37">
        <v>8.3000000000000007</v>
      </c>
      <c r="I15" s="37">
        <v>6.4</v>
      </c>
    </row>
    <row r="16" spans="2:12" x14ac:dyDescent="0.25">
      <c r="B16" s="33" t="s">
        <v>293</v>
      </c>
      <c r="C16" s="37">
        <v>8.8000000000000007</v>
      </c>
      <c r="D16" s="37">
        <v>5.0999999999999996</v>
      </c>
      <c r="E16" s="37">
        <v>3.8</v>
      </c>
      <c r="F16" s="37">
        <v>3.6</v>
      </c>
      <c r="G16" s="37">
        <v>6.6</v>
      </c>
      <c r="H16" s="37">
        <v>4.3</v>
      </c>
      <c r="I16" s="37">
        <v>6.6</v>
      </c>
    </row>
    <row r="17" spans="2:9" x14ac:dyDescent="0.25">
      <c r="B17" s="33" t="s">
        <v>290</v>
      </c>
      <c r="C17" s="37">
        <v>8.5</v>
      </c>
      <c r="D17" s="37">
        <v>9.8000000000000007</v>
      </c>
      <c r="E17" s="37">
        <v>5.8</v>
      </c>
      <c r="F17" s="37">
        <v>6.8</v>
      </c>
      <c r="G17" s="38">
        <v>7</v>
      </c>
      <c r="H17" s="37">
        <v>9.6</v>
      </c>
      <c r="I17" s="38">
        <v>6</v>
      </c>
    </row>
    <row r="18" spans="2:9" x14ac:dyDescent="0.25">
      <c r="B18" s="33" t="s">
        <v>289</v>
      </c>
      <c r="C18" s="37">
        <v>5.0999999999999996</v>
      </c>
      <c r="D18" s="37">
        <v>5.8</v>
      </c>
      <c r="E18" s="37">
        <v>8.6</v>
      </c>
      <c r="F18" s="38">
        <v>4</v>
      </c>
      <c r="G18" s="37">
        <v>8.5</v>
      </c>
      <c r="H18" s="37">
        <v>4.5</v>
      </c>
      <c r="I18" s="37">
        <v>4.9000000000000004</v>
      </c>
    </row>
    <row r="19" spans="2:9" x14ac:dyDescent="0.25">
      <c r="B19" s="33" t="s">
        <v>279</v>
      </c>
      <c r="C19" s="38">
        <v>3</v>
      </c>
      <c r="D19" s="37">
        <v>5.7</v>
      </c>
      <c r="E19" s="37">
        <v>8.6</v>
      </c>
      <c r="F19" s="37">
        <v>6.2</v>
      </c>
      <c r="G19" s="37">
        <v>4.4000000000000004</v>
      </c>
      <c r="H19" s="37">
        <v>5.7</v>
      </c>
      <c r="I19" s="37">
        <v>5.3</v>
      </c>
    </row>
    <row r="20" spans="2:9" x14ac:dyDescent="0.25">
      <c r="B20" s="33" t="s">
        <v>291</v>
      </c>
      <c r="C20" s="37">
        <v>8.8000000000000007</v>
      </c>
      <c r="D20" s="37">
        <v>6.1</v>
      </c>
      <c r="E20" s="37">
        <v>3.9</v>
      </c>
      <c r="F20" s="37">
        <v>8.5</v>
      </c>
      <c r="G20" s="37">
        <v>5.9</v>
      </c>
      <c r="H20" s="37">
        <v>3.1</v>
      </c>
      <c r="I20" s="37">
        <v>3.3</v>
      </c>
    </row>
    <row r="21" spans="2:9" x14ac:dyDescent="0.25">
      <c r="B21" s="33" t="s">
        <v>283</v>
      </c>
      <c r="C21" s="37">
        <v>4.4000000000000004</v>
      </c>
      <c r="D21" s="37">
        <v>8.3000000000000007</v>
      </c>
      <c r="E21" s="37">
        <v>4.8</v>
      </c>
      <c r="F21" s="37">
        <v>4.7</v>
      </c>
      <c r="G21" s="37">
        <v>6.9</v>
      </c>
      <c r="H21" s="37">
        <v>8.9</v>
      </c>
      <c r="I21" s="37">
        <v>8.3000000000000007</v>
      </c>
    </row>
    <row r="22" spans="2:9" x14ac:dyDescent="0.25">
      <c r="B22" s="33" t="s">
        <v>292</v>
      </c>
      <c r="C22" s="37">
        <v>7.7</v>
      </c>
      <c r="D22" s="37">
        <v>7.3</v>
      </c>
      <c r="E22" s="38">
        <v>6</v>
      </c>
      <c r="F22" s="37">
        <v>6.6</v>
      </c>
      <c r="G22" s="37">
        <v>4.4000000000000004</v>
      </c>
      <c r="H22" s="37">
        <v>3.3</v>
      </c>
      <c r="I22" s="37">
        <v>3.5</v>
      </c>
    </row>
    <row r="23" spans="2:9" x14ac:dyDescent="0.25">
      <c r="B23" s="33" t="s">
        <v>284</v>
      </c>
      <c r="C23" s="37">
        <v>3.4</v>
      </c>
      <c r="D23" s="37">
        <v>3.3</v>
      </c>
      <c r="E23" s="37">
        <v>9.8000000000000007</v>
      </c>
      <c r="F23" s="37">
        <v>9.6</v>
      </c>
      <c r="G23" s="37">
        <v>7.5</v>
      </c>
      <c r="H23" s="37">
        <v>9.6</v>
      </c>
      <c r="I23" s="37">
        <v>7.5</v>
      </c>
    </row>
    <row r="24" spans="2:9" x14ac:dyDescent="0.25">
      <c r="B24" s="33" t="s">
        <v>275</v>
      </c>
      <c r="C24" s="37">
        <v>7.6</v>
      </c>
      <c r="D24" s="37">
        <v>3.7</v>
      </c>
      <c r="E24" s="37">
        <v>3.8</v>
      </c>
      <c r="F24" s="37">
        <v>7.3</v>
      </c>
      <c r="G24" s="37">
        <v>5.3</v>
      </c>
      <c r="H24" s="37">
        <v>7.8</v>
      </c>
      <c r="I24" s="37">
        <v>9.4</v>
      </c>
    </row>
    <row r="25" spans="2:9" x14ac:dyDescent="0.25">
      <c r="B25" s="36"/>
    </row>
    <row r="26" spans="2:9" x14ac:dyDescent="0.25">
      <c r="B26" s="36"/>
    </row>
  </sheetData>
  <sortState xmlns:xlrd2="http://schemas.microsoft.com/office/spreadsheetml/2017/richdata2" ref="P8:Q14">
    <sortCondition ref="P8:P14"/>
  </sortState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1E45CFB-DD3D-4EB7-948E-DAC6215DDD16}">
          <x14:formula1>
            <xm:f>'Índex i coincideix'!$AB$1:$AB$7</xm:f>
          </x14:formula1>
          <xm:sqref>L4</xm:sqref>
        </x14:dataValidation>
        <x14:dataValidation type="list" allowBlank="1" showInputMessage="1" showErrorMessage="1" xr:uid="{B6ACDAC7-B8AB-45D6-AE7D-2BC1A5B38007}">
          <x14:formula1>
            <xm:f>'Índex i coincideix'!$AA$1:$AA$21</xm:f>
          </x14:formula1>
          <xm:sqref>L3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5EB6C-DBF0-45AF-9972-96A1659B81C6}">
  <dimension ref="B2:L26"/>
  <sheetViews>
    <sheetView zoomScaleNormal="100" workbookViewId="0"/>
  </sheetViews>
  <sheetFormatPr defaultRowHeight="15" x14ac:dyDescent="0.25"/>
  <cols>
    <col min="1" max="1" width="4.85546875" customWidth="1"/>
    <col min="2" max="9" width="14.7109375" customWidth="1"/>
    <col min="11" max="12" width="14.7109375" customWidth="1"/>
  </cols>
  <sheetData>
    <row r="2" spans="2:12" x14ac:dyDescent="0.25">
      <c r="C2" s="27" t="s">
        <v>268</v>
      </c>
      <c r="D2" s="28"/>
      <c r="E2" s="28"/>
      <c r="F2" s="28"/>
      <c r="G2" s="28"/>
      <c r="H2" s="28"/>
      <c r="I2" s="29"/>
    </row>
    <row r="3" spans="2:12" x14ac:dyDescent="0.25">
      <c r="B3" s="30" t="s">
        <v>269</v>
      </c>
      <c r="C3" s="31" t="s">
        <v>273</v>
      </c>
      <c r="D3" s="31" t="s">
        <v>272</v>
      </c>
      <c r="E3" s="31" t="s">
        <v>103</v>
      </c>
      <c r="F3" s="31" t="s">
        <v>104</v>
      </c>
      <c r="G3" s="31" t="s">
        <v>270</v>
      </c>
      <c r="H3" s="31" t="s">
        <v>274</v>
      </c>
      <c r="I3" s="31" t="s">
        <v>271</v>
      </c>
      <c r="K3" s="30" t="s">
        <v>269</v>
      </c>
      <c r="L3" s="32" t="s">
        <v>291</v>
      </c>
    </row>
    <row r="4" spans="2:12" x14ac:dyDescent="0.25">
      <c r="B4" s="33" t="s">
        <v>288</v>
      </c>
      <c r="C4" s="37">
        <v>3.4</v>
      </c>
      <c r="D4" s="37">
        <v>9.5</v>
      </c>
      <c r="E4" s="37">
        <v>3.9</v>
      </c>
      <c r="F4" s="38">
        <v>9</v>
      </c>
      <c r="G4" s="37">
        <v>4.2</v>
      </c>
      <c r="H4" s="37">
        <v>4.8</v>
      </c>
      <c r="I4" s="37">
        <v>4.5</v>
      </c>
      <c r="K4" s="34" t="s">
        <v>268</v>
      </c>
      <c r="L4" s="31" t="s">
        <v>270</v>
      </c>
    </row>
    <row r="5" spans="2:12" x14ac:dyDescent="0.25">
      <c r="B5" s="33" t="s">
        <v>285</v>
      </c>
      <c r="C5" s="37">
        <v>6.3</v>
      </c>
      <c r="D5" s="37">
        <v>7.5</v>
      </c>
      <c r="E5" s="37">
        <v>3.2</v>
      </c>
      <c r="F5" s="37">
        <v>4.9000000000000004</v>
      </c>
      <c r="G5" s="37">
        <v>5.0999999999999996</v>
      </c>
      <c r="H5" s="37">
        <v>5.0999999999999996</v>
      </c>
      <c r="I5" s="37">
        <v>9.4</v>
      </c>
      <c r="K5" s="35" t="s">
        <v>278</v>
      </c>
      <c r="L5" s="26">
        <f>INDEX(C4:I24,MATCH(L3,B4:B24,0),MATCH(L4,C3:I3,0))</f>
        <v>5.9</v>
      </c>
    </row>
    <row r="6" spans="2:12" x14ac:dyDescent="0.25">
      <c r="B6" s="33" t="s">
        <v>294</v>
      </c>
      <c r="C6" s="37">
        <v>6.7</v>
      </c>
      <c r="D6" s="37">
        <v>9.6</v>
      </c>
      <c r="E6" s="37">
        <v>4.8</v>
      </c>
      <c r="F6" s="37">
        <v>6.1</v>
      </c>
      <c r="G6" s="37">
        <v>3.1</v>
      </c>
      <c r="H6" s="38">
        <v>5</v>
      </c>
      <c r="I6" s="37">
        <v>5.8</v>
      </c>
    </row>
    <row r="7" spans="2:12" x14ac:dyDescent="0.25">
      <c r="B7" s="33" t="s">
        <v>276</v>
      </c>
      <c r="C7" s="37">
        <v>9.5</v>
      </c>
      <c r="D7" s="37">
        <v>5.2</v>
      </c>
      <c r="E7" s="37">
        <v>3.2</v>
      </c>
      <c r="F7" s="37">
        <v>8.3000000000000007</v>
      </c>
      <c r="G7" s="38">
        <v>7</v>
      </c>
      <c r="H7" s="37">
        <v>9.5</v>
      </c>
      <c r="I7" s="37">
        <v>5.2</v>
      </c>
    </row>
    <row r="8" spans="2:12" x14ac:dyDescent="0.25">
      <c r="B8" s="33" t="s">
        <v>295</v>
      </c>
      <c r="C8" s="38">
        <v>3</v>
      </c>
      <c r="D8" s="37">
        <v>7.3</v>
      </c>
      <c r="E8" s="38">
        <v>8</v>
      </c>
      <c r="F8" s="37">
        <v>7.6</v>
      </c>
      <c r="G8" s="37">
        <v>7.2</v>
      </c>
      <c r="H8" s="37">
        <v>5.8</v>
      </c>
      <c r="I8" s="37">
        <v>7.6</v>
      </c>
    </row>
    <row r="9" spans="2:12" x14ac:dyDescent="0.25">
      <c r="B9" s="33" t="s">
        <v>280</v>
      </c>
      <c r="C9" s="37">
        <v>7.9</v>
      </c>
      <c r="D9" s="37">
        <v>8.6</v>
      </c>
      <c r="E9" s="37">
        <v>7.4</v>
      </c>
      <c r="F9" s="37">
        <v>7.8</v>
      </c>
      <c r="G9" s="37">
        <v>5.4</v>
      </c>
      <c r="H9" s="37">
        <v>4.5999999999999996</v>
      </c>
      <c r="I9" s="37">
        <v>4.5999999999999996</v>
      </c>
    </row>
    <row r="10" spans="2:12" x14ac:dyDescent="0.25">
      <c r="B10" s="33" t="s">
        <v>296</v>
      </c>
      <c r="C10" s="37">
        <v>8.5</v>
      </c>
      <c r="D10" s="37">
        <v>4.7</v>
      </c>
      <c r="E10" s="37">
        <v>7.1</v>
      </c>
      <c r="F10" s="37">
        <v>3.9</v>
      </c>
      <c r="G10" s="37">
        <v>6.7</v>
      </c>
      <c r="H10" s="37">
        <v>5.3</v>
      </c>
      <c r="I10" s="38">
        <v>4</v>
      </c>
    </row>
    <row r="11" spans="2:12" x14ac:dyDescent="0.25">
      <c r="B11" s="33" t="s">
        <v>282</v>
      </c>
      <c r="C11" s="37">
        <v>6.6</v>
      </c>
      <c r="D11" s="37">
        <v>5.0999999999999996</v>
      </c>
      <c r="E11" s="37">
        <v>7.2</v>
      </c>
      <c r="F11" s="37">
        <v>3.3</v>
      </c>
      <c r="G11" s="37">
        <v>4.7</v>
      </c>
      <c r="H11" s="37">
        <v>9.8000000000000007</v>
      </c>
      <c r="I11" s="37">
        <v>3.4</v>
      </c>
    </row>
    <row r="12" spans="2:12" x14ac:dyDescent="0.25">
      <c r="B12" s="33" t="s">
        <v>277</v>
      </c>
      <c r="C12" s="37">
        <v>8.4</v>
      </c>
      <c r="D12" s="37">
        <v>7.6</v>
      </c>
      <c r="E12" s="37">
        <v>6.4</v>
      </c>
      <c r="F12" s="37">
        <v>3.6</v>
      </c>
      <c r="G12" s="37">
        <v>4.8</v>
      </c>
      <c r="H12" s="37">
        <v>7.4</v>
      </c>
      <c r="I12" s="37">
        <v>5.5</v>
      </c>
    </row>
    <row r="13" spans="2:12" x14ac:dyDescent="0.25">
      <c r="B13" s="33" t="s">
        <v>286</v>
      </c>
      <c r="C13" s="38">
        <v>10</v>
      </c>
      <c r="D13" s="37">
        <v>6.3</v>
      </c>
      <c r="E13" s="38">
        <v>8</v>
      </c>
      <c r="F13" s="37">
        <v>5.4</v>
      </c>
      <c r="G13" s="37">
        <v>8.6999999999999993</v>
      </c>
      <c r="H13" s="37">
        <v>5.5</v>
      </c>
      <c r="I13" s="37">
        <v>8.1</v>
      </c>
    </row>
    <row r="14" spans="2:12" x14ac:dyDescent="0.25">
      <c r="B14" s="33" t="s">
        <v>281</v>
      </c>
      <c r="C14" s="37">
        <v>9.5</v>
      </c>
      <c r="D14" s="38">
        <v>6</v>
      </c>
      <c r="E14" s="37">
        <v>3.1</v>
      </c>
      <c r="F14" s="38">
        <v>10</v>
      </c>
      <c r="G14" s="37">
        <v>4.5</v>
      </c>
      <c r="H14" s="37">
        <v>5.8</v>
      </c>
      <c r="I14" s="37">
        <v>6.9</v>
      </c>
    </row>
    <row r="15" spans="2:12" x14ac:dyDescent="0.25">
      <c r="B15" s="33" t="s">
        <v>287</v>
      </c>
      <c r="C15" s="37">
        <v>4.8</v>
      </c>
      <c r="D15" s="37">
        <v>7.4</v>
      </c>
      <c r="E15" s="37">
        <v>7.8</v>
      </c>
      <c r="F15" s="37">
        <v>9.6999999999999993</v>
      </c>
      <c r="G15" s="37">
        <v>4.5</v>
      </c>
      <c r="H15" s="37">
        <v>8.3000000000000007</v>
      </c>
      <c r="I15" s="37">
        <v>6.4</v>
      </c>
    </row>
    <row r="16" spans="2:12" x14ac:dyDescent="0.25">
      <c r="B16" s="33" t="s">
        <v>293</v>
      </c>
      <c r="C16" s="37">
        <v>8.8000000000000007</v>
      </c>
      <c r="D16" s="37">
        <v>5.0999999999999996</v>
      </c>
      <c r="E16" s="37">
        <v>3.8</v>
      </c>
      <c r="F16" s="37">
        <v>3.6</v>
      </c>
      <c r="G16" s="37">
        <v>6.6</v>
      </c>
      <c r="H16" s="37">
        <v>4.3</v>
      </c>
      <c r="I16" s="37">
        <v>6.6</v>
      </c>
    </row>
    <row r="17" spans="2:9" x14ac:dyDescent="0.25">
      <c r="B17" s="33" t="s">
        <v>290</v>
      </c>
      <c r="C17" s="37">
        <v>8.5</v>
      </c>
      <c r="D17" s="37">
        <v>9.8000000000000007</v>
      </c>
      <c r="E17" s="37">
        <v>5.8</v>
      </c>
      <c r="F17" s="37">
        <v>6.8</v>
      </c>
      <c r="G17" s="38">
        <v>7</v>
      </c>
      <c r="H17" s="37">
        <v>9.6</v>
      </c>
      <c r="I17" s="38">
        <v>6</v>
      </c>
    </row>
    <row r="18" spans="2:9" x14ac:dyDescent="0.25">
      <c r="B18" s="33" t="s">
        <v>289</v>
      </c>
      <c r="C18" s="37">
        <v>5.0999999999999996</v>
      </c>
      <c r="D18" s="37">
        <v>5.8</v>
      </c>
      <c r="E18" s="37">
        <v>8.6</v>
      </c>
      <c r="F18" s="38">
        <v>4</v>
      </c>
      <c r="G18" s="37">
        <v>8.5</v>
      </c>
      <c r="H18" s="37">
        <v>4.5</v>
      </c>
      <c r="I18" s="37">
        <v>4.9000000000000004</v>
      </c>
    </row>
    <row r="19" spans="2:9" x14ac:dyDescent="0.25">
      <c r="B19" s="33" t="s">
        <v>279</v>
      </c>
      <c r="C19" s="38">
        <v>3</v>
      </c>
      <c r="D19" s="37">
        <v>5.7</v>
      </c>
      <c r="E19" s="37">
        <v>8.6</v>
      </c>
      <c r="F19" s="37">
        <v>6.2</v>
      </c>
      <c r="G19" s="37">
        <v>4.4000000000000004</v>
      </c>
      <c r="H19" s="37">
        <v>5.7</v>
      </c>
      <c r="I19" s="37">
        <v>5.3</v>
      </c>
    </row>
    <row r="20" spans="2:9" x14ac:dyDescent="0.25">
      <c r="B20" s="33" t="s">
        <v>291</v>
      </c>
      <c r="C20" s="37">
        <v>8.8000000000000007</v>
      </c>
      <c r="D20" s="37">
        <v>6.1</v>
      </c>
      <c r="E20" s="37">
        <v>3.9</v>
      </c>
      <c r="F20" s="37">
        <v>8.5</v>
      </c>
      <c r="G20" s="37">
        <v>5.9</v>
      </c>
      <c r="H20" s="37">
        <v>3.1</v>
      </c>
      <c r="I20" s="37">
        <v>3.3</v>
      </c>
    </row>
    <row r="21" spans="2:9" x14ac:dyDescent="0.25">
      <c r="B21" s="33" t="s">
        <v>283</v>
      </c>
      <c r="C21" s="37">
        <v>4.4000000000000004</v>
      </c>
      <c r="D21" s="37">
        <v>8.3000000000000007</v>
      </c>
      <c r="E21" s="37">
        <v>4.8</v>
      </c>
      <c r="F21" s="37">
        <v>4.7</v>
      </c>
      <c r="G21" s="37">
        <v>6.9</v>
      </c>
      <c r="H21" s="37">
        <v>8.9</v>
      </c>
      <c r="I21" s="37">
        <v>8.3000000000000007</v>
      </c>
    </row>
    <row r="22" spans="2:9" x14ac:dyDescent="0.25">
      <c r="B22" s="33" t="s">
        <v>292</v>
      </c>
      <c r="C22" s="37">
        <v>7.7</v>
      </c>
      <c r="D22" s="37">
        <v>7.3</v>
      </c>
      <c r="E22" s="38">
        <v>6</v>
      </c>
      <c r="F22" s="37">
        <v>6.6</v>
      </c>
      <c r="G22" s="37">
        <v>4.4000000000000004</v>
      </c>
      <c r="H22" s="37">
        <v>3.3</v>
      </c>
      <c r="I22" s="37">
        <v>3.5</v>
      </c>
    </row>
    <row r="23" spans="2:9" x14ac:dyDescent="0.25">
      <c r="B23" s="33" t="s">
        <v>284</v>
      </c>
      <c r="C23" s="37">
        <v>3.4</v>
      </c>
      <c r="D23" s="37">
        <v>3.3</v>
      </c>
      <c r="E23" s="37">
        <v>9.8000000000000007</v>
      </c>
      <c r="F23" s="37">
        <v>9.6</v>
      </c>
      <c r="G23" s="37">
        <v>7.5</v>
      </c>
      <c r="H23" s="37">
        <v>9.6</v>
      </c>
      <c r="I23" s="37">
        <v>7.5</v>
      </c>
    </row>
    <row r="24" spans="2:9" x14ac:dyDescent="0.25">
      <c r="B24" s="33" t="s">
        <v>275</v>
      </c>
      <c r="C24" s="37">
        <v>7.6</v>
      </c>
      <c r="D24" s="37">
        <v>3.7</v>
      </c>
      <c r="E24" s="37">
        <v>3.8</v>
      </c>
      <c r="F24" s="37">
        <v>7.3</v>
      </c>
      <c r="G24" s="37">
        <v>5.3</v>
      </c>
      <c r="H24" s="37">
        <v>7.8</v>
      </c>
      <c r="I24" s="37">
        <v>9.4</v>
      </c>
    </row>
    <row r="25" spans="2:9" x14ac:dyDescent="0.25">
      <c r="B25" s="36"/>
    </row>
    <row r="26" spans="2:9" x14ac:dyDescent="0.25">
      <c r="B26" s="36"/>
    </row>
  </sheetData>
  <sheetProtection sheet="1" objects="1" scenarios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3D942B-3706-4E41-87CB-99CDD3B2DDB8}">
          <x14:formula1>
            <xm:f>'Índex i coincideix'!$AA$1:$AA$21</xm:f>
          </x14:formula1>
          <xm:sqref>L3</xm:sqref>
        </x14:dataValidation>
        <x14:dataValidation type="list" allowBlank="1" showInputMessage="1" showErrorMessage="1" xr:uid="{A1090B9A-6553-4946-990E-57294BB44BE5}">
          <x14:formula1>
            <xm:f>'Índex i coincideix'!$AB$1:$AB$7</xm:f>
          </x14:formula1>
          <xm:sqref>L4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6A1-EB61-4AE1-8EE9-45C538DD92E0}">
  <dimension ref="B2:K26"/>
  <sheetViews>
    <sheetView zoomScale="115" zoomScaleNormal="115" workbookViewId="0">
      <selection activeCell="K3" sqref="K3"/>
    </sheetView>
  </sheetViews>
  <sheetFormatPr defaultRowHeight="15" x14ac:dyDescent="0.25"/>
  <cols>
    <col min="1" max="1" width="3.5703125" customWidth="1"/>
    <col min="2" max="2" width="40.85546875" bestFit="1" customWidth="1"/>
    <col min="3" max="13" width="10.85546875" customWidth="1"/>
    <col min="14" max="46" width="9.7109375" customWidth="1"/>
  </cols>
  <sheetData>
    <row r="2" spans="2:11" x14ac:dyDescent="0.25">
      <c r="B2" s="3" t="s">
        <v>76</v>
      </c>
      <c r="C2" s="4" t="s">
        <v>0</v>
      </c>
      <c r="D2" s="4" t="s">
        <v>1</v>
      </c>
      <c r="E2" s="4" t="s">
        <v>2</v>
      </c>
      <c r="G2" s="39" t="s">
        <v>3</v>
      </c>
      <c r="H2" s="40"/>
      <c r="I2" s="40"/>
      <c r="J2" s="41"/>
      <c r="K2" s="5" t="s">
        <v>4</v>
      </c>
    </row>
    <row r="3" spans="2:11" x14ac:dyDescent="0.25">
      <c r="B3" s="1" t="s">
        <v>87</v>
      </c>
      <c r="C3" s="2" t="s">
        <v>5</v>
      </c>
      <c r="D3" s="2" t="s">
        <v>6</v>
      </c>
      <c r="E3" s="2" t="s">
        <v>7</v>
      </c>
      <c r="G3" s="45" t="str">
        <f>"En quina columna es troba el codi " &amp; G8 &amp; "?"</f>
        <v>En quina columna es troba el codi UE?</v>
      </c>
      <c r="H3" s="46"/>
      <c r="I3" s="46"/>
      <c r="J3" s="47"/>
      <c r="K3" s="6"/>
    </row>
    <row r="4" spans="2:11" x14ac:dyDescent="0.25">
      <c r="B4" s="1" t="s">
        <v>86</v>
      </c>
      <c r="C4" s="2" t="s">
        <v>15</v>
      </c>
      <c r="D4" s="2" t="s">
        <v>16</v>
      </c>
      <c r="E4" s="2" t="s">
        <v>17</v>
      </c>
      <c r="G4" s="45" t="str">
        <f>"En quina columna es troba el codi " &amp; G10 &amp; "?"</f>
        <v>En quina columna es troba el codi UK?</v>
      </c>
      <c r="H4" s="46"/>
      <c r="I4" s="46"/>
      <c r="J4" s="47"/>
      <c r="K4" s="6"/>
    </row>
    <row r="5" spans="2:11" x14ac:dyDescent="0.25">
      <c r="B5" s="1" t="s">
        <v>83</v>
      </c>
      <c r="C5" s="2" t="s">
        <v>26</v>
      </c>
      <c r="D5" s="2" t="s">
        <v>27</v>
      </c>
      <c r="E5" s="2" t="s">
        <v>28</v>
      </c>
      <c r="G5" s="45" t="str">
        <f>"Quina posició ocupa "&amp;H8&amp;" dins la columna " &amp; G8 &amp; "?"</f>
        <v>Quina posició ocupa 07Y dins la columna UE?</v>
      </c>
      <c r="H5" s="46"/>
      <c r="I5" s="46"/>
      <c r="J5" s="47"/>
      <c r="K5" s="6"/>
    </row>
    <row r="6" spans="2:11" x14ac:dyDescent="0.25">
      <c r="B6" s="1" t="s">
        <v>97</v>
      </c>
      <c r="C6" s="2" t="s">
        <v>74</v>
      </c>
      <c r="D6" s="2" t="s">
        <v>8</v>
      </c>
      <c r="E6" s="2" t="s">
        <v>9</v>
      </c>
      <c r="G6" s="45" t="s">
        <v>101</v>
      </c>
      <c r="H6" s="46"/>
      <c r="I6" s="46"/>
      <c r="J6" s="47"/>
      <c r="K6" s="6"/>
    </row>
    <row r="7" spans="2:11" x14ac:dyDescent="0.25">
      <c r="B7" s="1" t="s">
        <v>96</v>
      </c>
      <c r="C7" s="2" t="s">
        <v>53</v>
      </c>
      <c r="D7" s="2" t="s">
        <v>54</v>
      </c>
      <c r="E7" s="2" t="s">
        <v>73</v>
      </c>
    </row>
    <row r="8" spans="2:11" x14ac:dyDescent="0.25">
      <c r="B8" s="1" t="s">
        <v>77</v>
      </c>
      <c r="C8" s="2" t="s">
        <v>33</v>
      </c>
      <c r="D8" s="2" t="s">
        <v>34</v>
      </c>
      <c r="E8" s="2" t="s">
        <v>35</v>
      </c>
      <c r="G8" s="5" t="s">
        <v>0</v>
      </c>
      <c r="H8" s="2" t="s">
        <v>18</v>
      </c>
    </row>
    <row r="9" spans="2:11" x14ac:dyDescent="0.25">
      <c r="B9" s="1" t="s">
        <v>88</v>
      </c>
      <c r="C9" s="2" t="s">
        <v>50</v>
      </c>
      <c r="D9" s="2" t="s">
        <v>51</v>
      </c>
      <c r="E9" s="2" t="s">
        <v>52</v>
      </c>
    </row>
    <row r="10" spans="2:11" x14ac:dyDescent="0.25">
      <c r="B10" s="1" t="s">
        <v>84</v>
      </c>
      <c r="C10" s="2" t="s">
        <v>55</v>
      </c>
      <c r="D10" s="2" t="s">
        <v>56</v>
      </c>
      <c r="E10" s="2" t="s">
        <v>57</v>
      </c>
      <c r="G10" s="5" t="s">
        <v>2</v>
      </c>
      <c r="H10" s="6"/>
    </row>
    <row r="11" spans="2:11" x14ac:dyDescent="0.25">
      <c r="B11" s="1" t="s">
        <v>81</v>
      </c>
      <c r="C11" s="2" t="s">
        <v>45</v>
      </c>
      <c r="D11" s="2" t="s">
        <v>46</v>
      </c>
      <c r="E11" s="2" t="s">
        <v>47</v>
      </c>
    </row>
    <row r="12" spans="2:11" x14ac:dyDescent="0.25">
      <c r="B12" s="1" t="s">
        <v>78</v>
      </c>
      <c r="C12" s="2" t="s">
        <v>39</v>
      </c>
      <c r="D12" s="2" t="s">
        <v>40</v>
      </c>
      <c r="E12" s="2" t="s">
        <v>41</v>
      </c>
      <c r="G12" s="5" t="s">
        <v>76</v>
      </c>
      <c r="H12" s="42"/>
      <c r="I12" s="43"/>
      <c r="J12" s="43"/>
      <c r="K12" s="44"/>
    </row>
    <row r="13" spans="2:11" x14ac:dyDescent="0.25">
      <c r="B13" s="1" t="s">
        <v>92</v>
      </c>
      <c r="C13" s="2" t="s">
        <v>48</v>
      </c>
      <c r="D13" s="2" t="s">
        <v>49</v>
      </c>
      <c r="E13" s="2" t="s">
        <v>72</v>
      </c>
    </row>
    <row r="14" spans="2:11" x14ac:dyDescent="0.25">
      <c r="B14" s="1" t="s">
        <v>98</v>
      </c>
      <c r="C14" s="2" t="s">
        <v>64</v>
      </c>
      <c r="D14" s="2" t="s">
        <v>65</v>
      </c>
      <c r="E14" s="2" t="s">
        <v>66</v>
      </c>
    </row>
    <row r="15" spans="2:11" x14ac:dyDescent="0.25">
      <c r="B15" s="1" t="s">
        <v>80</v>
      </c>
      <c r="C15" s="2" t="s">
        <v>24</v>
      </c>
      <c r="D15" s="2" t="s">
        <v>67</v>
      </c>
      <c r="E15" s="2" t="s">
        <v>25</v>
      </c>
    </row>
    <row r="16" spans="2:11" x14ac:dyDescent="0.25">
      <c r="B16" s="1" t="s">
        <v>91</v>
      </c>
      <c r="C16" s="2" t="s">
        <v>18</v>
      </c>
      <c r="D16" s="2" t="s">
        <v>19</v>
      </c>
      <c r="E16" s="2" t="s">
        <v>20</v>
      </c>
    </row>
    <row r="17" spans="2:5" x14ac:dyDescent="0.25">
      <c r="B17" s="1" t="s">
        <v>85</v>
      </c>
      <c r="C17" s="2" t="s">
        <v>31</v>
      </c>
      <c r="D17" s="2" t="s">
        <v>68</v>
      </c>
      <c r="E17" s="2" t="s">
        <v>32</v>
      </c>
    </row>
    <row r="18" spans="2:5" x14ac:dyDescent="0.25">
      <c r="B18" s="1" t="s">
        <v>95</v>
      </c>
      <c r="C18" s="2" t="s">
        <v>28</v>
      </c>
      <c r="D18" s="2" t="s">
        <v>29</v>
      </c>
      <c r="E18" s="2" t="s">
        <v>30</v>
      </c>
    </row>
    <row r="19" spans="2:5" x14ac:dyDescent="0.25">
      <c r="B19" s="1" t="s">
        <v>90</v>
      </c>
      <c r="C19" s="2" t="s">
        <v>75</v>
      </c>
      <c r="D19" s="2" t="s">
        <v>13</v>
      </c>
      <c r="E19" s="2" t="s">
        <v>14</v>
      </c>
    </row>
    <row r="20" spans="2:5" x14ac:dyDescent="0.25">
      <c r="B20" s="1" t="s">
        <v>79</v>
      </c>
      <c r="C20" s="2" t="s">
        <v>21</v>
      </c>
      <c r="D20" s="2" t="s">
        <v>22</v>
      </c>
      <c r="E20" s="2" t="s">
        <v>23</v>
      </c>
    </row>
    <row r="21" spans="2:5" x14ac:dyDescent="0.25">
      <c r="B21" s="1" t="s">
        <v>99</v>
      </c>
      <c r="C21" s="2" t="s">
        <v>71</v>
      </c>
      <c r="D21" s="2" t="s">
        <v>62</v>
      </c>
      <c r="E21" s="2" t="s">
        <v>63</v>
      </c>
    </row>
    <row r="22" spans="2:5" x14ac:dyDescent="0.25">
      <c r="B22" s="1" t="s">
        <v>82</v>
      </c>
      <c r="C22" s="2" t="s">
        <v>10</v>
      </c>
      <c r="D22" s="2" t="s">
        <v>11</v>
      </c>
      <c r="E22" s="2" t="s">
        <v>12</v>
      </c>
    </row>
    <row r="23" spans="2:5" x14ac:dyDescent="0.25">
      <c r="B23" s="1" t="s">
        <v>94</v>
      </c>
      <c r="C23" s="2" t="s">
        <v>42</v>
      </c>
      <c r="D23" s="2" t="s">
        <v>43</v>
      </c>
      <c r="E23" s="2" t="s">
        <v>44</v>
      </c>
    </row>
    <row r="24" spans="2:5" x14ac:dyDescent="0.25">
      <c r="B24" s="1" t="s">
        <v>100</v>
      </c>
      <c r="C24" s="2" t="s">
        <v>59</v>
      </c>
      <c r="D24" s="2" t="s">
        <v>60</v>
      </c>
      <c r="E24" s="2" t="s">
        <v>61</v>
      </c>
    </row>
    <row r="25" spans="2:5" x14ac:dyDescent="0.25">
      <c r="B25" s="1" t="s">
        <v>93</v>
      </c>
      <c r="C25" s="2" t="s">
        <v>70</v>
      </c>
      <c r="D25" s="2" t="s">
        <v>69</v>
      </c>
      <c r="E25" s="2" t="s">
        <v>58</v>
      </c>
    </row>
    <row r="26" spans="2:5" x14ac:dyDescent="0.25">
      <c r="B26" s="1" t="s">
        <v>89</v>
      </c>
      <c r="C26" s="2" t="s">
        <v>36</v>
      </c>
      <c r="D26" s="2" t="s">
        <v>37</v>
      </c>
      <c r="E26" s="2" t="s">
        <v>38</v>
      </c>
    </row>
  </sheetData>
  <sortState xmlns:xlrd2="http://schemas.microsoft.com/office/spreadsheetml/2017/richdata2" ref="B3:E26">
    <sortCondition ref="D18:D26"/>
  </sortState>
  <mergeCells count="6">
    <mergeCell ref="G2:J2"/>
    <mergeCell ref="H12:K12"/>
    <mergeCell ref="G3:J3"/>
    <mergeCell ref="G4:J4"/>
    <mergeCell ref="G5:J5"/>
    <mergeCell ref="G6:J6"/>
  </mergeCells>
  <dataValidations count="1">
    <dataValidation type="list" allowBlank="1" showInputMessage="1" showErrorMessage="1" sqref="G10 G8" xr:uid="{D249F4A2-1181-42D8-AB6A-7232D1DA5367}">
      <formula1>$C$2:$E$2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8C66-ABF1-4AA9-9FE1-6938D20B0D7E}">
  <dimension ref="B2:K26"/>
  <sheetViews>
    <sheetView zoomScale="115" zoomScaleNormal="115" workbookViewId="0">
      <selection activeCell="G18" sqref="G18"/>
    </sheetView>
  </sheetViews>
  <sheetFormatPr defaultRowHeight="15" x14ac:dyDescent="0.25"/>
  <cols>
    <col min="1" max="1" width="3.5703125" customWidth="1"/>
    <col min="2" max="2" width="40.85546875" bestFit="1" customWidth="1"/>
    <col min="3" max="13" width="10.85546875" customWidth="1"/>
    <col min="14" max="46" width="9.7109375" customWidth="1"/>
  </cols>
  <sheetData>
    <row r="2" spans="2:11" x14ac:dyDescent="0.25">
      <c r="B2" s="3" t="s">
        <v>76</v>
      </c>
      <c r="C2" s="4" t="s">
        <v>0</v>
      </c>
      <c r="D2" s="4" t="s">
        <v>1</v>
      </c>
      <c r="E2" s="4" t="s">
        <v>2</v>
      </c>
      <c r="G2" s="39" t="s">
        <v>3</v>
      </c>
      <c r="H2" s="40"/>
      <c r="I2" s="40"/>
      <c r="J2" s="41"/>
      <c r="K2" s="5" t="s">
        <v>4</v>
      </c>
    </row>
    <row r="3" spans="2:11" x14ac:dyDescent="0.25">
      <c r="B3" s="1" t="s">
        <v>87</v>
      </c>
      <c r="C3" s="2" t="s">
        <v>5</v>
      </c>
      <c r="D3" s="2" t="s">
        <v>6</v>
      </c>
      <c r="E3" s="2" t="s">
        <v>7</v>
      </c>
      <c r="G3" s="45" t="str">
        <f>"En quina columna es troba el codi " &amp; G8 &amp; "?"</f>
        <v>En quina columna es troba el codi UE?</v>
      </c>
      <c r="H3" s="46"/>
      <c r="I3" s="46"/>
      <c r="J3" s="47"/>
      <c r="K3" s="7">
        <f>IFERROR(MATCH($G$8,$B$2:$E$2,0),"")</f>
        <v>2</v>
      </c>
    </row>
    <row r="4" spans="2:11" x14ac:dyDescent="0.25">
      <c r="B4" s="1" t="s">
        <v>86</v>
      </c>
      <c r="C4" s="2" t="s">
        <v>15</v>
      </c>
      <c r="D4" s="2" t="s">
        <v>16</v>
      </c>
      <c r="E4" s="2" t="s">
        <v>17</v>
      </c>
      <c r="G4" s="45" t="str">
        <f>"En quina columna es troba el codi " &amp; G10 &amp; "?"</f>
        <v>En quina columna es troba el codi UK?</v>
      </c>
      <c r="H4" s="46"/>
      <c r="I4" s="46"/>
      <c r="J4" s="47"/>
      <c r="K4" s="7">
        <f>IFERROR(MATCH($G$10,$B$2:$E$2,0),"")</f>
        <v>4</v>
      </c>
    </row>
    <row r="5" spans="2:11" x14ac:dyDescent="0.25">
      <c r="B5" s="1" t="s">
        <v>83</v>
      </c>
      <c r="C5" s="2" t="s">
        <v>26</v>
      </c>
      <c r="D5" s="2" t="s">
        <v>27</v>
      </c>
      <c r="E5" s="2" t="s">
        <v>28</v>
      </c>
      <c r="G5" s="45" t="str">
        <f>"Quina posició ocupa "&amp;H8&amp;" dins la columna " &amp; G8 &amp; "?"</f>
        <v>Quina posició ocupa 07Y dins la columna UE?</v>
      </c>
      <c r="H5" s="46"/>
      <c r="I5" s="46"/>
      <c r="J5" s="47"/>
      <c r="K5" s="7">
        <f>IFERROR(MATCH($H$8,INDEX($B$3:$E$26,,MATCH($G$8,$B$2:$E$2,0)),0),"")</f>
        <v>14</v>
      </c>
    </row>
    <row r="6" spans="2:11" x14ac:dyDescent="0.25">
      <c r="B6" s="1" t="s">
        <v>97</v>
      </c>
      <c r="C6" s="2" t="s">
        <v>74</v>
      </c>
      <c r="D6" s="2" t="s">
        <v>8</v>
      </c>
      <c r="E6" s="2" t="s">
        <v>9</v>
      </c>
      <c r="G6" s="45" t="s">
        <v>101</v>
      </c>
      <c r="H6" s="46"/>
      <c r="I6" s="46"/>
      <c r="J6" s="47"/>
      <c r="K6" s="7">
        <f>IFERROR(MATCH($G$12,$B$2:$E$2,0),"")</f>
        <v>1</v>
      </c>
    </row>
    <row r="7" spans="2:11" x14ac:dyDescent="0.25">
      <c r="B7" s="1" t="s">
        <v>96</v>
      </c>
      <c r="C7" s="2" t="s">
        <v>53</v>
      </c>
      <c r="D7" s="2" t="s">
        <v>54</v>
      </c>
      <c r="E7" s="2" t="s">
        <v>73</v>
      </c>
    </row>
    <row r="8" spans="2:11" x14ac:dyDescent="0.25">
      <c r="B8" s="1" t="s">
        <v>77</v>
      </c>
      <c r="C8" s="2" t="s">
        <v>33</v>
      </c>
      <c r="D8" s="2" t="s">
        <v>34</v>
      </c>
      <c r="E8" s="2" t="s">
        <v>35</v>
      </c>
      <c r="G8" s="8" t="s">
        <v>0</v>
      </c>
      <c r="H8" s="9" t="s">
        <v>18</v>
      </c>
    </row>
    <row r="9" spans="2:11" x14ac:dyDescent="0.25">
      <c r="B9" s="1" t="s">
        <v>88</v>
      </c>
      <c r="C9" s="2" t="s">
        <v>50</v>
      </c>
      <c r="D9" s="2" t="s">
        <v>51</v>
      </c>
      <c r="E9" s="2" t="s">
        <v>52</v>
      </c>
    </row>
    <row r="10" spans="2:11" x14ac:dyDescent="0.25">
      <c r="B10" s="1" t="s">
        <v>84</v>
      </c>
      <c r="C10" s="2" t="s">
        <v>55</v>
      </c>
      <c r="D10" s="2" t="s">
        <v>56</v>
      </c>
      <c r="E10" s="2" t="s">
        <v>57</v>
      </c>
      <c r="G10" s="8" t="s">
        <v>2</v>
      </c>
      <c r="H10" s="7" t="str">
        <f>IFERROR(INDEX($B$3:$E$26,MATCH($H$8,INDEX($B$3:$E$26,,MATCH($G$8,$B$2:$E$2,0)),0),MATCH($G$10,$B$2:$E$2,0)),"")</f>
        <v>79N</v>
      </c>
    </row>
    <row r="11" spans="2:11" x14ac:dyDescent="0.25">
      <c r="B11" s="1" t="s">
        <v>81</v>
      </c>
      <c r="C11" s="2" t="s">
        <v>45</v>
      </c>
      <c r="D11" s="2" t="s">
        <v>46</v>
      </c>
      <c r="E11" s="2" t="s">
        <v>47</v>
      </c>
    </row>
    <row r="12" spans="2:11" x14ac:dyDescent="0.25">
      <c r="B12" s="1" t="s">
        <v>78</v>
      </c>
      <c r="C12" s="2" t="s">
        <v>39</v>
      </c>
      <c r="D12" s="2" t="s">
        <v>40</v>
      </c>
      <c r="E12" s="2" t="s">
        <v>41</v>
      </c>
      <c r="G12" s="5" t="s">
        <v>76</v>
      </c>
      <c r="H12" s="48" t="str">
        <f>IFERROR(INDEX($B$3:$E$26,MATCH($H$8,INDEX($B$3:$E$26,,MATCH($G$8,$B$2:$E$2,0)),0),MATCH($G$12,$B$2:$E$2,0)),"")</f>
        <v>Sierras de cinta</v>
      </c>
      <c r="I12" s="48"/>
      <c r="J12" s="48"/>
      <c r="K12" s="48"/>
    </row>
    <row r="13" spans="2:11" x14ac:dyDescent="0.25">
      <c r="B13" s="1" t="s">
        <v>92</v>
      </c>
      <c r="C13" s="2" t="s">
        <v>48</v>
      </c>
      <c r="D13" s="2" t="s">
        <v>49</v>
      </c>
      <c r="E13" s="2" t="s">
        <v>72</v>
      </c>
    </row>
    <row r="14" spans="2:11" x14ac:dyDescent="0.25">
      <c r="B14" s="1" t="s">
        <v>98</v>
      </c>
      <c r="C14" s="2" t="s">
        <v>64</v>
      </c>
      <c r="D14" s="2" t="s">
        <v>65</v>
      </c>
      <c r="E14" s="2" t="s">
        <v>66</v>
      </c>
    </row>
    <row r="15" spans="2:11" x14ac:dyDescent="0.25">
      <c r="B15" s="1" t="s">
        <v>80</v>
      </c>
      <c r="C15" s="2" t="s">
        <v>24</v>
      </c>
      <c r="D15" s="2" t="s">
        <v>67</v>
      </c>
      <c r="E15" s="2" t="s">
        <v>25</v>
      </c>
    </row>
    <row r="16" spans="2:11" x14ac:dyDescent="0.25">
      <c r="B16" s="1" t="s">
        <v>91</v>
      </c>
      <c r="C16" s="2" t="s">
        <v>18</v>
      </c>
      <c r="D16" s="2" t="s">
        <v>19</v>
      </c>
      <c r="E16" s="2" t="s">
        <v>20</v>
      </c>
    </row>
    <row r="17" spans="2:5" x14ac:dyDescent="0.25">
      <c r="B17" s="1" t="s">
        <v>85</v>
      </c>
      <c r="C17" s="2" t="s">
        <v>31</v>
      </c>
      <c r="D17" s="2" t="s">
        <v>68</v>
      </c>
      <c r="E17" s="2" t="s">
        <v>32</v>
      </c>
    </row>
    <row r="18" spans="2:5" x14ac:dyDescent="0.25">
      <c r="B18" s="1" t="s">
        <v>95</v>
      </c>
      <c r="C18" s="2" t="s">
        <v>28</v>
      </c>
      <c r="D18" s="2" t="s">
        <v>29</v>
      </c>
      <c r="E18" s="2" t="s">
        <v>30</v>
      </c>
    </row>
    <row r="19" spans="2:5" x14ac:dyDescent="0.25">
      <c r="B19" s="1" t="s">
        <v>90</v>
      </c>
      <c r="C19" s="2" t="s">
        <v>75</v>
      </c>
      <c r="D19" s="2" t="s">
        <v>13</v>
      </c>
      <c r="E19" s="2" t="s">
        <v>14</v>
      </c>
    </row>
    <row r="20" spans="2:5" x14ac:dyDescent="0.25">
      <c r="B20" s="1" t="s">
        <v>79</v>
      </c>
      <c r="C20" s="2" t="s">
        <v>21</v>
      </c>
      <c r="D20" s="2" t="s">
        <v>22</v>
      </c>
      <c r="E20" s="2" t="s">
        <v>23</v>
      </c>
    </row>
    <row r="21" spans="2:5" x14ac:dyDescent="0.25">
      <c r="B21" s="1" t="s">
        <v>99</v>
      </c>
      <c r="C21" s="2" t="s">
        <v>71</v>
      </c>
      <c r="D21" s="2" t="s">
        <v>62</v>
      </c>
      <c r="E21" s="2" t="s">
        <v>63</v>
      </c>
    </row>
    <row r="22" spans="2:5" x14ac:dyDescent="0.25">
      <c r="B22" s="1" t="s">
        <v>82</v>
      </c>
      <c r="C22" s="2" t="s">
        <v>10</v>
      </c>
      <c r="D22" s="2" t="s">
        <v>11</v>
      </c>
      <c r="E22" s="2" t="s">
        <v>12</v>
      </c>
    </row>
    <row r="23" spans="2:5" x14ac:dyDescent="0.25">
      <c r="B23" s="1" t="s">
        <v>94</v>
      </c>
      <c r="C23" s="2" t="s">
        <v>42</v>
      </c>
      <c r="D23" s="2" t="s">
        <v>43</v>
      </c>
      <c r="E23" s="2" t="s">
        <v>44</v>
      </c>
    </row>
    <row r="24" spans="2:5" x14ac:dyDescent="0.25">
      <c r="B24" s="1" t="s">
        <v>100</v>
      </c>
      <c r="C24" s="2" t="s">
        <v>59</v>
      </c>
      <c r="D24" s="2" t="s">
        <v>60</v>
      </c>
      <c r="E24" s="2" t="s">
        <v>61</v>
      </c>
    </row>
    <row r="25" spans="2:5" x14ac:dyDescent="0.25">
      <c r="B25" s="1" t="s">
        <v>93</v>
      </c>
      <c r="C25" s="2" t="s">
        <v>70</v>
      </c>
      <c r="D25" s="2" t="s">
        <v>69</v>
      </c>
      <c r="E25" s="2" t="s">
        <v>58</v>
      </c>
    </row>
    <row r="26" spans="2:5" x14ac:dyDescent="0.25">
      <c r="B26" s="1" t="s">
        <v>89</v>
      </c>
      <c r="C26" s="2" t="s">
        <v>36</v>
      </c>
      <c r="D26" s="2" t="s">
        <v>37</v>
      </c>
      <c r="E26" s="2" t="s">
        <v>38</v>
      </c>
    </row>
  </sheetData>
  <sheetProtection sheet="1" objects="1" scenarios="1" selectLockedCells="1" selectUnlockedCells="1"/>
  <mergeCells count="6">
    <mergeCell ref="H12:K12"/>
    <mergeCell ref="G2:J2"/>
    <mergeCell ref="G3:J3"/>
    <mergeCell ref="G4:J4"/>
    <mergeCell ref="G5:J5"/>
    <mergeCell ref="G6:J6"/>
  </mergeCells>
  <dataValidations count="1">
    <dataValidation type="list" allowBlank="1" showInputMessage="1" showErrorMessage="1" sqref="G10 G8" xr:uid="{59C13D8D-BC53-4BA8-A28A-E4B17F966B56}">
      <formula1>$C$2:$E$2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2B0D2-9574-4D27-9D94-6185BE07A3CC}">
  <dimension ref="B2:L26"/>
  <sheetViews>
    <sheetView zoomScale="115" zoomScaleNormal="115" workbookViewId="0">
      <selection activeCell="H12" sqref="H12"/>
    </sheetView>
  </sheetViews>
  <sheetFormatPr defaultRowHeight="15" x14ac:dyDescent="0.25"/>
  <cols>
    <col min="1" max="1" width="3.5703125" customWidth="1"/>
    <col min="2" max="2" width="40.85546875" bestFit="1" customWidth="1"/>
    <col min="3" max="10" width="10.85546875" customWidth="1"/>
    <col min="11" max="11" width="78.7109375" bestFit="1" customWidth="1"/>
    <col min="12" max="12" width="12.7109375" customWidth="1"/>
    <col min="13" max="13" width="10.85546875" customWidth="1"/>
    <col min="14" max="46" width="9.7109375" customWidth="1"/>
  </cols>
  <sheetData>
    <row r="2" spans="2:12" x14ac:dyDescent="0.25">
      <c r="B2" s="3" t="s">
        <v>76</v>
      </c>
      <c r="C2" s="4" t="s">
        <v>0</v>
      </c>
      <c r="D2" s="4" t="s">
        <v>1</v>
      </c>
      <c r="E2" s="4" t="s">
        <v>2</v>
      </c>
      <c r="G2" s="39" t="s">
        <v>3</v>
      </c>
      <c r="H2" s="40"/>
      <c r="I2" s="40"/>
      <c r="J2" s="41"/>
      <c r="K2" s="5" t="s">
        <v>4</v>
      </c>
    </row>
    <row r="3" spans="2:12" x14ac:dyDescent="0.25">
      <c r="B3" s="1" t="s">
        <v>87</v>
      </c>
      <c r="C3" s="2" t="s">
        <v>5</v>
      </c>
      <c r="D3" s="2" t="s">
        <v>6</v>
      </c>
      <c r="E3" s="2" t="s">
        <v>7</v>
      </c>
      <c r="G3" s="45" t="str">
        <f>"En quina columna es troba el codi " &amp; G8 &amp; "?"</f>
        <v>En quina columna es troba el codi UE?</v>
      </c>
      <c r="H3" s="46"/>
      <c r="I3" s="46"/>
      <c r="J3" s="47"/>
      <c r="K3" s="10" t="s">
        <v>262</v>
      </c>
    </row>
    <row r="4" spans="2:12" x14ac:dyDescent="0.25">
      <c r="B4" s="1" t="s">
        <v>86</v>
      </c>
      <c r="C4" s="2" t="s">
        <v>15</v>
      </c>
      <c r="D4" s="2" t="s">
        <v>16</v>
      </c>
      <c r="E4" s="2" t="s">
        <v>17</v>
      </c>
      <c r="G4" s="45" t="str">
        <f>"En quina columna es troba el codi " &amp; G10 &amp; "?"</f>
        <v>En quina columna es troba el codi UK?</v>
      </c>
      <c r="H4" s="46"/>
      <c r="I4" s="46"/>
      <c r="J4" s="47"/>
      <c r="K4" s="10" t="s">
        <v>263</v>
      </c>
    </row>
    <row r="5" spans="2:12" x14ac:dyDescent="0.25">
      <c r="B5" s="1" t="s">
        <v>83</v>
      </c>
      <c r="C5" s="2" t="s">
        <v>26</v>
      </c>
      <c r="D5" s="2" t="s">
        <v>27</v>
      </c>
      <c r="E5" s="2" t="s">
        <v>28</v>
      </c>
      <c r="G5" s="45" t="str">
        <f>"Quina posició ocupa "&amp;H8&amp;" dins la columna " &amp; G8 &amp; "?"</f>
        <v>Quina posició ocupa 07Y dins la columna UE?</v>
      </c>
      <c r="H5" s="46"/>
      <c r="I5" s="46"/>
      <c r="J5" s="47"/>
      <c r="K5" s="10" t="s">
        <v>264</v>
      </c>
    </row>
    <row r="6" spans="2:12" x14ac:dyDescent="0.25">
      <c r="B6" s="1" t="s">
        <v>97</v>
      </c>
      <c r="C6" s="2" t="s">
        <v>74</v>
      </c>
      <c r="D6" s="2" t="s">
        <v>8</v>
      </c>
      <c r="E6" s="2" t="s">
        <v>9</v>
      </c>
      <c r="G6" s="45" t="s">
        <v>101</v>
      </c>
      <c r="H6" s="46"/>
      <c r="I6" s="46"/>
      <c r="J6" s="47"/>
      <c r="K6" s="10" t="s">
        <v>265</v>
      </c>
    </row>
    <row r="7" spans="2:12" x14ac:dyDescent="0.25">
      <c r="B7" s="1" t="s">
        <v>96</v>
      </c>
      <c r="C7" s="2" t="s">
        <v>53</v>
      </c>
      <c r="D7" s="2" t="s">
        <v>54</v>
      </c>
      <c r="E7" s="2" t="s">
        <v>73</v>
      </c>
    </row>
    <row r="8" spans="2:12" x14ac:dyDescent="0.25">
      <c r="B8" s="1" t="s">
        <v>77</v>
      </c>
      <c r="C8" s="2" t="s">
        <v>33</v>
      </c>
      <c r="D8" s="2" t="s">
        <v>34</v>
      </c>
      <c r="E8" s="2" t="s">
        <v>35</v>
      </c>
      <c r="G8" s="8" t="s">
        <v>0</v>
      </c>
      <c r="H8" s="9" t="s">
        <v>18</v>
      </c>
    </row>
    <row r="9" spans="2:12" x14ac:dyDescent="0.25">
      <c r="B9" s="1" t="s">
        <v>88</v>
      </c>
      <c r="C9" s="2" t="s">
        <v>50</v>
      </c>
      <c r="D9" s="2" t="s">
        <v>51</v>
      </c>
      <c r="E9" s="2" t="s">
        <v>52</v>
      </c>
    </row>
    <row r="10" spans="2:12" x14ac:dyDescent="0.25">
      <c r="B10" s="1" t="s">
        <v>84</v>
      </c>
      <c r="C10" s="2" t="s">
        <v>55</v>
      </c>
      <c r="D10" s="2" t="s">
        <v>56</v>
      </c>
      <c r="E10" s="2" t="s">
        <v>57</v>
      </c>
      <c r="G10" s="8" t="s">
        <v>2</v>
      </c>
      <c r="H10" s="22" t="s">
        <v>266</v>
      </c>
      <c r="I10" s="23"/>
      <c r="J10" s="23"/>
      <c r="K10" s="23"/>
      <c r="L10" s="24"/>
    </row>
    <row r="11" spans="2:12" x14ac:dyDescent="0.25">
      <c r="B11" s="1" t="s">
        <v>81</v>
      </c>
      <c r="C11" s="2" t="s">
        <v>45</v>
      </c>
      <c r="D11" s="2" t="s">
        <v>46</v>
      </c>
      <c r="E11" s="2" t="s">
        <v>47</v>
      </c>
    </row>
    <row r="12" spans="2:12" x14ac:dyDescent="0.25">
      <c r="B12" s="1" t="s">
        <v>78</v>
      </c>
      <c r="C12" s="2" t="s">
        <v>39</v>
      </c>
      <c r="D12" s="2" t="s">
        <v>40</v>
      </c>
      <c r="E12" s="2" t="s">
        <v>41</v>
      </c>
      <c r="G12" s="5" t="s">
        <v>76</v>
      </c>
      <c r="H12" s="25" t="s">
        <v>267</v>
      </c>
      <c r="I12" s="25"/>
      <c r="J12" s="25"/>
      <c r="K12" s="25"/>
      <c r="L12" s="24"/>
    </row>
    <row r="13" spans="2:12" x14ac:dyDescent="0.25">
      <c r="B13" s="1" t="s">
        <v>92</v>
      </c>
      <c r="C13" s="2" t="s">
        <v>48</v>
      </c>
      <c r="D13" s="2" t="s">
        <v>49</v>
      </c>
      <c r="E13" s="2" t="s">
        <v>72</v>
      </c>
    </row>
    <row r="14" spans="2:12" x14ac:dyDescent="0.25">
      <c r="B14" s="1" t="s">
        <v>98</v>
      </c>
      <c r="C14" s="2" t="s">
        <v>64</v>
      </c>
      <c r="D14" s="2" t="s">
        <v>65</v>
      </c>
      <c r="E14" s="2" t="s">
        <v>66</v>
      </c>
    </row>
    <row r="15" spans="2:12" x14ac:dyDescent="0.25">
      <c r="B15" s="1" t="s">
        <v>80</v>
      </c>
      <c r="C15" s="2" t="s">
        <v>24</v>
      </c>
      <c r="D15" s="2" t="s">
        <v>67</v>
      </c>
      <c r="E15" s="2" t="s">
        <v>25</v>
      </c>
    </row>
    <row r="16" spans="2:12" x14ac:dyDescent="0.25">
      <c r="B16" s="1" t="s">
        <v>91</v>
      </c>
      <c r="C16" s="2" t="s">
        <v>18</v>
      </c>
      <c r="D16" s="2" t="s">
        <v>19</v>
      </c>
      <c r="E16" s="2" t="s">
        <v>20</v>
      </c>
    </row>
    <row r="17" spans="2:5" x14ac:dyDescent="0.25">
      <c r="B17" s="1" t="s">
        <v>85</v>
      </c>
      <c r="C17" s="2" t="s">
        <v>31</v>
      </c>
      <c r="D17" s="2" t="s">
        <v>68</v>
      </c>
      <c r="E17" s="2" t="s">
        <v>32</v>
      </c>
    </row>
    <row r="18" spans="2:5" x14ac:dyDescent="0.25">
      <c r="B18" s="1" t="s">
        <v>95</v>
      </c>
      <c r="C18" s="2" t="s">
        <v>28</v>
      </c>
      <c r="D18" s="2" t="s">
        <v>29</v>
      </c>
      <c r="E18" s="2" t="s">
        <v>30</v>
      </c>
    </row>
    <row r="19" spans="2:5" x14ac:dyDescent="0.25">
      <c r="B19" s="1" t="s">
        <v>90</v>
      </c>
      <c r="C19" s="2" t="s">
        <v>75</v>
      </c>
      <c r="D19" s="2" t="s">
        <v>13</v>
      </c>
      <c r="E19" s="2" t="s">
        <v>14</v>
      </c>
    </row>
    <row r="20" spans="2:5" x14ac:dyDescent="0.25">
      <c r="B20" s="1" t="s">
        <v>79</v>
      </c>
      <c r="C20" s="2" t="s">
        <v>21</v>
      </c>
      <c r="D20" s="2" t="s">
        <v>22</v>
      </c>
      <c r="E20" s="2" t="s">
        <v>23</v>
      </c>
    </row>
    <row r="21" spans="2:5" x14ac:dyDescent="0.25">
      <c r="B21" s="1" t="s">
        <v>99</v>
      </c>
      <c r="C21" s="2" t="s">
        <v>71</v>
      </c>
      <c r="D21" s="2" t="s">
        <v>62</v>
      </c>
      <c r="E21" s="2" t="s">
        <v>63</v>
      </c>
    </row>
    <row r="22" spans="2:5" x14ac:dyDescent="0.25">
      <c r="B22" s="1" t="s">
        <v>82</v>
      </c>
      <c r="C22" s="2" t="s">
        <v>10</v>
      </c>
      <c r="D22" s="2" t="s">
        <v>11</v>
      </c>
      <c r="E22" s="2" t="s">
        <v>12</v>
      </c>
    </row>
    <row r="23" spans="2:5" x14ac:dyDescent="0.25">
      <c r="B23" s="1" t="s">
        <v>94</v>
      </c>
      <c r="C23" s="2" t="s">
        <v>42</v>
      </c>
      <c r="D23" s="2" t="s">
        <v>43</v>
      </c>
      <c r="E23" s="2" t="s">
        <v>44</v>
      </c>
    </row>
    <row r="24" spans="2:5" x14ac:dyDescent="0.25">
      <c r="B24" s="1" t="s">
        <v>100</v>
      </c>
      <c r="C24" s="2" t="s">
        <v>59</v>
      </c>
      <c r="D24" s="2" t="s">
        <v>60</v>
      </c>
      <c r="E24" s="2" t="s">
        <v>61</v>
      </c>
    </row>
    <row r="25" spans="2:5" x14ac:dyDescent="0.25">
      <c r="B25" s="1" t="s">
        <v>93</v>
      </c>
      <c r="C25" s="2" t="s">
        <v>70</v>
      </c>
      <c r="D25" s="2" t="s">
        <v>69</v>
      </c>
      <c r="E25" s="2" t="s">
        <v>58</v>
      </c>
    </row>
    <row r="26" spans="2:5" x14ac:dyDescent="0.25">
      <c r="B26" s="1" t="s">
        <v>89</v>
      </c>
      <c r="C26" s="2" t="s">
        <v>36</v>
      </c>
      <c r="D26" s="2" t="s">
        <v>37</v>
      </c>
      <c r="E26" s="2" t="s">
        <v>38</v>
      </c>
    </row>
  </sheetData>
  <sheetProtection sheet="1" objects="1" scenarios="1" selectLockedCells="1" selectUnlockedCells="1"/>
  <mergeCells count="5">
    <mergeCell ref="G2:J2"/>
    <mergeCell ref="G3:J3"/>
    <mergeCell ref="G4:J4"/>
    <mergeCell ref="G5:J5"/>
    <mergeCell ref="G6:J6"/>
  </mergeCells>
  <dataValidations count="1">
    <dataValidation type="list" allowBlank="1" showInputMessage="1" showErrorMessage="1" sqref="G10 G8" xr:uid="{020A3418-B819-4CBD-9B37-81C1C01D6E6F}">
      <formula1>$C$2:$E$2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8A25-5F83-404A-B4D1-3735A9E9061F}">
  <dimension ref="B2:G29"/>
  <sheetViews>
    <sheetView zoomScale="115" zoomScaleNormal="115" workbookViewId="0">
      <selection activeCell="E6" sqref="E6"/>
    </sheetView>
  </sheetViews>
  <sheetFormatPr defaultRowHeight="15" x14ac:dyDescent="0.25"/>
  <cols>
    <col min="1" max="1" width="3.28515625" customWidth="1"/>
    <col min="2" max="3" width="20.42578125" customWidth="1"/>
    <col min="4" max="4" width="8" customWidth="1"/>
    <col min="5" max="5" width="20.42578125" customWidth="1"/>
    <col min="6" max="6" width="5" customWidth="1"/>
    <col min="7" max="7" width="28.42578125" customWidth="1"/>
  </cols>
  <sheetData>
    <row r="2" spans="2:7" ht="17.25" customHeight="1" x14ac:dyDescent="0.25">
      <c r="B2" s="20" t="s">
        <v>205</v>
      </c>
      <c r="C2" s="20" t="s">
        <v>206</v>
      </c>
      <c r="E2" s="20" t="s">
        <v>205</v>
      </c>
    </row>
    <row r="3" spans="2:7" ht="17.25" customHeight="1" x14ac:dyDescent="0.25">
      <c r="B3" s="1" t="s">
        <v>207</v>
      </c>
      <c r="C3" s="1" t="s">
        <v>208</v>
      </c>
      <c r="E3" s="1" t="s">
        <v>209</v>
      </c>
    </row>
    <row r="4" spans="2:7" ht="17.25" customHeight="1" x14ac:dyDescent="0.25">
      <c r="B4" s="1" t="s">
        <v>210</v>
      </c>
      <c r="C4" s="1" t="s">
        <v>211</v>
      </c>
    </row>
    <row r="5" spans="2:7" ht="17.25" customHeight="1" x14ac:dyDescent="0.25">
      <c r="B5" s="1" t="s">
        <v>209</v>
      </c>
      <c r="C5" s="1" t="s">
        <v>212</v>
      </c>
      <c r="E5" s="20" t="s">
        <v>206</v>
      </c>
    </row>
    <row r="6" spans="2:7" ht="17.25" customHeight="1" x14ac:dyDescent="0.25">
      <c r="B6" s="1" t="s">
        <v>213</v>
      </c>
      <c r="C6" s="1" t="s">
        <v>214</v>
      </c>
      <c r="E6" s="1"/>
      <c r="G6" s="21" t="s">
        <v>215</v>
      </c>
    </row>
    <row r="7" spans="2:7" ht="17.25" customHeight="1" x14ac:dyDescent="0.25">
      <c r="B7" s="1" t="s">
        <v>216</v>
      </c>
      <c r="C7" s="1" t="s">
        <v>217</v>
      </c>
    </row>
    <row r="8" spans="2:7" ht="17.25" customHeight="1" x14ac:dyDescent="0.25">
      <c r="B8" s="1" t="s">
        <v>218</v>
      </c>
      <c r="C8" s="1" t="s">
        <v>219</v>
      </c>
      <c r="E8" s="1"/>
      <c r="G8" s="21" t="s">
        <v>220</v>
      </c>
    </row>
    <row r="9" spans="2:7" ht="17.25" customHeight="1" x14ac:dyDescent="0.25">
      <c r="B9" s="1" t="s">
        <v>221</v>
      </c>
      <c r="C9" s="1" t="s">
        <v>222</v>
      </c>
    </row>
    <row r="10" spans="2:7" ht="17.25" customHeight="1" x14ac:dyDescent="0.25">
      <c r="B10" s="1" t="s">
        <v>223</v>
      </c>
      <c r="C10" s="1" t="s">
        <v>224</v>
      </c>
    </row>
    <row r="11" spans="2:7" ht="17.25" customHeight="1" x14ac:dyDescent="0.25">
      <c r="B11" s="1" t="s">
        <v>225</v>
      </c>
      <c r="C11" s="1" t="s">
        <v>226</v>
      </c>
    </row>
    <row r="12" spans="2:7" ht="17.25" customHeight="1" x14ac:dyDescent="0.25">
      <c r="B12" s="1" t="s">
        <v>227</v>
      </c>
      <c r="C12" s="1" t="s">
        <v>228</v>
      </c>
    </row>
    <row r="13" spans="2:7" ht="17.25" customHeight="1" x14ac:dyDescent="0.25">
      <c r="B13" s="1" t="s">
        <v>229</v>
      </c>
      <c r="C13" s="1" t="s">
        <v>230</v>
      </c>
    </row>
    <row r="14" spans="2:7" ht="17.25" customHeight="1" x14ac:dyDescent="0.25">
      <c r="B14" s="1" t="s">
        <v>231</v>
      </c>
      <c r="C14" s="1" t="s">
        <v>232</v>
      </c>
    </row>
    <row r="15" spans="2:7" ht="17.25" customHeight="1" x14ac:dyDescent="0.25">
      <c r="B15" s="1" t="s">
        <v>233</v>
      </c>
      <c r="C15" s="1" t="s">
        <v>233</v>
      </c>
    </row>
    <row r="16" spans="2:7" ht="17.25" customHeight="1" x14ac:dyDescent="0.25">
      <c r="B16" s="1" t="s">
        <v>234</v>
      </c>
      <c r="C16" s="1" t="s">
        <v>235</v>
      </c>
    </row>
    <row r="17" spans="2:5" ht="17.25" customHeight="1" x14ac:dyDescent="0.25">
      <c r="B17" s="1" t="s">
        <v>236</v>
      </c>
      <c r="C17" s="1" t="s">
        <v>237</v>
      </c>
    </row>
    <row r="18" spans="2:5" ht="17.25" customHeight="1" x14ac:dyDescent="0.25">
      <c r="B18" s="1" t="s">
        <v>238</v>
      </c>
      <c r="C18" s="1" t="s">
        <v>239</v>
      </c>
    </row>
    <row r="19" spans="2:5" ht="17.25" customHeight="1" x14ac:dyDescent="0.25">
      <c r="B19" s="1" t="s">
        <v>240</v>
      </c>
      <c r="C19" s="1" t="s">
        <v>241</v>
      </c>
      <c r="E19" s="20" t="s">
        <v>205</v>
      </c>
    </row>
    <row r="20" spans="2:5" ht="17.25" customHeight="1" x14ac:dyDescent="0.25">
      <c r="B20" s="1" t="s">
        <v>242</v>
      </c>
      <c r="C20" s="1" t="s">
        <v>243</v>
      </c>
      <c r="E20" s="1" t="s">
        <v>209</v>
      </c>
    </row>
    <row r="21" spans="2:5" ht="17.25" customHeight="1" x14ac:dyDescent="0.25">
      <c r="B21" s="1" t="s">
        <v>244</v>
      </c>
      <c r="C21" s="1" t="s">
        <v>245</v>
      </c>
    </row>
    <row r="22" spans="2:5" ht="17.25" customHeight="1" x14ac:dyDescent="0.25">
      <c r="B22" s="1" t="s">
        <v>246</v>
      </c>
      <c r="C22" s="1" t="s">
        <v>247</v>
      </c>
      <c r="E22" s="20" t="str">
        <f>IF(E19="Capital","País","Capital")</f>
        <v>Capital</v>
      </c>
    </row>
    <row r="23" spans="2:5" ht="17.25" customHeight="1" x14ac:dyDescent="0.25">
      <c r="B23" s="1" t="s">
        <v>248</v>
      </c>
      <c r="C23" s="1" t="s">
        <v>249</v>
      </c>
      <c r="E23" s="1" t="str">
        <f>IFERROR(INDEX(B3:C29,MATCH(E20,INDEX(B3:C29,,MATCH(E19,B2:C2,0)),0),3-MATCH(E19,B2:C2,0)),"")</f>
        <v>Nicosia</v>
      </c>
    </row>
    <row r="24" spans="2:5" x14ac:dyDescent="0.25">
      <c r="B24" s="1" t="s">
        <v>250</v>
      </c>
      <c r="C24" s="1" t="s">
        <v>251</v>
      </c>
    </row>
    <row r="25" spans="2:5" x14ac:dyDescent="0.25">
      <c r="B25" s="1" t="s">
        <v>252</v>
      </c>
      <c r="C25" s="1" t="s">
        <v>253</v>
      </c>
    </row>
    <row r="26" spans="2:5" x14ac:dyDescent="0.25">
      <c r="B26" s="1" t="s">
        <v>254</v>
      </c>
      <c r="C26" s="1" t="s">
        <v>255</v>
      </c>
    </row>
    <row r="27" spans="2:5" x14ac:dyDescent="0.25">
      <c r="B27" s="1" t="s">
        <v>256</v>
      </c>
      <c r="C27" s="1" t="s">
        <v>257</v>
      </c>
      <c r="E27" s="12"/>
    </row>
    <row r="28" spans="2:5" x14ac:dyDescent="0.25">
      <c r="B28" s="1" t="s">
        <v>258</v>
      </c>
      <c r="C28" s="1" t="s">
        <v>259</v>
      </c>
      <c r="E28" s="12"/>
    </row>
    <row r="29" spans="2:5" x14ac:dyDescent="0.25">
      <c r="B29" s="1" t="s">
        <v>260</v>
      </c>
      <c r="C29" s="1" t="s">
        <v>261</v>
      </c>
    </row>
  </sheetData>
  <dataValidations count="1">
    <dataValidation type="list" allowBlank="1" showInputMessage="1" showErrorMessage="1" sqref="E19" xr:uid="{E31D3129-43B3-4907-888D-DE9AD6187539}">
      <formula1>"País,Capital"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C2A09-AE9E-4A2D-881E-0495F105668E}">
  <dimension ref="B2:U19"/>
  <sheetViews>
    <sheetView zoomScale="130" zoomScaleNormal="130" workbookViewId="0">
      <selection activeCell="I3" sqref="I3:K6"/>
    </sheetView>
  </sheetViews>
  <sheetFormatPr defaultColWidth="9.140625" defaultRowHeight="15" x14ac:dyDescent="0.25"/>
  <cols>
    <col min="1" max="1" width="4.140625" customWidth="1"/>
    <col min="2" max="6" width="12.42578125" style="16" customWidth="1"/>
    <col min="7" max="8" width="3.42578125" style="16" customWidth="1"/>
    <col min="9" max="9" width="12.42578125" style="12" customWidth="1"/>
    <col min="10" max="10" width="12.42578125" style="16" customWidth="1"/>
    <col min="11" max="12" width="12.42578125" customWidth="1"/>
    <col min="21" max="21" width="15.7109375" style="16" customWidth="1"/>
  </cols>
  <sheetData>
    <row r="2" spans="2:11" s="13" customFormat="1" x14ac:dyDescent="0.25">
      <c r="B2" s="11" t="s">
        <v>102</v>
      </c>
      <c r="C2" s="11" t="s">
        <v>103</v>
      </c>
      <c r="D2" s="11" t="s">
        <v>104</v>
      </c>
      <c r="E2" s="11" t="s">
        <v>105</v>
      </c>
      <c r="F2" s="11" t="s">
        <v>106</v>
      </c>
      <c r="G2" s="12"/>
      <c r="I2" s="14"/>
      <c r="J2" s="15"/>
    </row>
    <row r="3" spans="2:11" ht="15" customHeight="1" x14ac:dyDescent="0.25">
      <c r="B3" s="2" t="s">
        <v>107</v>
      </c>
      <c r="C3" s="2" t="s">
        <v>108</v>
      </c>
      <c r="D3" s="2" t="s">
        <v>109</v>
      </c>
      <c r="E3" s="2" t="s">
        <v>110</v>
      </c>
      <c r="F3" s="2" t="s">
        <v>111</v>
      </c>
      <c r="I3" s="49" t="s">
        <v>112</v>
      </c>
      <c r="J3" s="50"/>
      <c r="K3" s="51"/>
    </row>
    <row r="4" spans="2:11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I4" s="52"/>
      <c r="J4" s="53"/>
      <c r="K4" s="54"/>
    </row>
    <row r="5" spans="2:11" x14ac:dyDescent="0.25">
      <c r="B5" s="2" t="s">
        <v>118</v>
      </c>
      <c r="C5" s="2" t="s">
        <v>119</v>
      </c>
      <c r="D5" s="2" t="s">
        <v>120</v>
      </c>
      <c r="E5" s="2" t="s">
        <v>121</v>
      </c>
      <c r="F5" s="2" t="s">
        <v>122</v>
      </c>
      <c r="I5" s="52"/>
      <c r="J5" s="53"/>
      <c r="K5" s="54"/>
    </row>
    <row r="6" spans="2:11" x14ac:dyDescent="0.25">
      <c r="B6" s="2" t="s">
        <v>123</v>
      </c>
      <c r="C6" s="2" t="s">
        <v>124</v>
      </c>
      <c r="D6" s="2" t="s">
        <v>125</v>
      </c>
      <c r="E6" s="2" t="s">
        <v>126</v>
      </c>
      <c r="F6" s="2" t="s">
        <v>127</v>
      </c>
      <c r="I6" s="55"/>
      <c r="J6" s="56"/>
      <c r="K6" s="57"/>
    </row>
    <row r="7" spans="2:11" x14ac:dyDescent="0.25">
      <c r="B7" s="2" t="s">
        <v>128</v>
      </c>
      <c r="C7" s="2" t="s">
        <v>129</v>
      </c>
      <c r="D7" s="2" t="s">
        <v>130</v>
      </c>
      <c r="E7" s="2" t="s">
        <v>131</v>
      </c>
      <c r="F7" s="2" t="s">
        <v>132</v>
      </c>
      <c r="I7"/>
      <c r="J7"/>
    </row>
    <row r="8" spans="2:11" x14ac:dyDescent="0.25">
      <c r="B8" s="2" t="s">
        <v>133</v>
      </c>
      <c r="C8" s="2" t="s">
        <v>134</v>
      </c>
      <c r="D8" s="2" t="s">
        <v>135</v>
      </c>
      <c r="E8" s="2" t="s">
        <v>136</v>
      </c>
      <c r="F8" s="2" t="s">
        <v>137</v>
      </c>
      <c r="I8"/>
      <c r="J8"/>
    </row>
    <row r="9" spans="2:11" x14ac:dyDescent="0.25">
      <c r="B9" s="2" t="s">
        <v>138</v>
      </c>
      <c r="C9" s="2" t="s">
        <v>139</v>
      </c>
      <c r="D9" s="2" t="s">
        <v>140</v>
      </c>
      <c r="E9" s="2" t="s">
        <v>141</v>
      </c>
      <c r="F9" s="2" t="s">
        <v>142</v>
      </c>
    </row>
    <row r="10" spans="2:11" x14ac:dyDescent="0.25">
      <c r="B10" s="2" t="s">
        <v>143</v>
      </c>
      <c r="C10" s="2" t="s">
        <v>144</v>
      </c>
      <c r="D10" s="2" t="s">
        <v>145</v>
      </c>
      <c r="E10" s="2" t="s">
        <v>146</v>
      </c>
      <c r="F10" s="2" t="s">
        <v>147</v>
      </c>
      <c r="J10" s="14"/>
      <c r="K10" s="6" t="s">
        <v>148</v>
      </c>
    </row>
    <row r="11" spans="2:11" x14ac:dyDescent="0.25">
      <c r="B11" s="2" t="s">
        <v>149</v>
      </c>
      <c r="C11" s="2" t="s">
        <v>150</v>
      </c>
      <c r="D11" s="2" t="s">
        <v>151</v>
      </c>
      <c r="E11" s="2" t="s">
        <v>152</v>
      </c>
      <c r="F11" s="2" t="s">
        <v>153</v>
      </c>
      <c r="J11" s="17" t="s">
        <v>154</v>
      </c>
      <c r="K11" s="2" t="s">
        <v>128</v>
      </c>
    </row>
    <row r="12" spans="2:11" x14ac:dyDescent="0.25">
      <c r="B12" s="2" t="s">
        <v>155</v>
      </c>
      <c r="C12" s="2" t="s">
        <v>155</v>
      </c>
      <c r="D12" s="2" t="s">
        <v>156</v>
      </c>
      <c r="E12" s="2" t="s">
        <v>157</v>
      </c>
      <c r="F12" s="2" t="s">
        <v>158</v>
      </c>
      <c r="J12" s="17" t="s">
        <v>159</v>
      </c>
      <c r="K12" s="26"/>
    </row>
    <row r="13" spans="2:11" x14ac:dyDescent="0.25">
      <c r="B13" s="2" t="s">
        <v>160</v>
      </c>
      <c r="C13" s="2" t="s">
        <v>161</v>
      </c>
      <c r="D13" s="2" t="s">
        <v>162</v>
      </c>
      <c r="E13" s="2" t="s">
        <v>161</v>
      </c>
      <c r="F13" s="2" t="s">
        <v>163</v>
      </c>
    </row>
    <row r="14" spans="2:11" x14ac:dyDescent="0.25">
      <c r="B14" s="2" t="s">
        <v>164</v>
      </c>
      <c r="C14" s="2" t="s">
        <v>165</v>
      </c>
      <c r="D14" s="2" t="s">
        <v>166</v>
      </c>
      <c r="E14" s="2" t="s">
        <v>167</v>
      </c>
      <c r="F14" s="2" t="s">
        <v>168</v>
      </c>
    </row>
    <row r="15" spans="2:11" x14ac:dyDescent="0.25">
      <c r="B15" s="2" t="s">
        <v>169</v>
      </c>
      <c r="C15" s="2" t="s">
        <v>170</v>
      </c>
      <c r="D15" s="2" t="s">
        <v>171</v>
      </c>
      <c r="E15" s="2" t="s">
        <v>172</v>
      </c>
      <c r="F15" s="2" t="s">
        <v>173</v>
      </c>
    </row>
    <row r="16" spans="2:11" x14ac:dyDescent="0.25"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</row>
    <row r="17" spans="2:6" x14ac:dyDescent="0.25">
      <c r="B17" s="2" t="s">
        <v>179</v>
      </c>
      <c r="C17" s="2" t="s">
        <v>180</v>
      </c>
      <c r="D17" s="2" t="s">
        <v>181</v>
      </c>
      <c r="E17" s="2" t="s">
        <v>182</v>
      </c>
      <c r="F17" s="2" t="s">
        <v>183</v>
      </c>
    </row>
    <row r="18" spans="2:6" x14ac:dyDescent="0.25">
      <c r="B18" s="2" t="s">
        <v>184</v>
      </c>
      <c r="C18" s="2" t="s">
        <v>185</v>
      </c>
      <c r="D18" s="2" t="s">
        <v>186</v>
      </c>
      <c r="E18" s="2" t="s">
        <v>187</v>
      </c>
      <c r="F18" s="2" t="s">
        <v>188</v>
      </c>
    </row>
    <row r="19" spans="2:6" x14ac:dyDescent="0.25">
      <c r="B19" s="2" t="s">
        <v>189</v>
      </c>
      <c r="C19" s="2" t="s">
        <v>190</v>
      </c>
      <c r="D19" s="2" t="s">
        <v>191</v>
      </c>
      <c r="E19" s="2" t="s">
        <v>192</v>
      </c>
      <c r="F19" s="2" t="s">
        <v>193</v>
      </c>
    </row>
  </sheetData>
  <mergeCells count="1">
    <mergeCell ref="I3:K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FDC4-BE3A-4A78-A033-D2AB05E6DAE9}">
  <dimension ref="B1:O24"/>
  <sheetViews>
    <sheetView zoomScale="130" zoomScaleNormal="130" workbookViewId="0">
      <selection activeCell="I2" sqref="I2:O10"/>
    </sheetView>
  </sheetViews>
  <sheetFormatPr defaultColWidth="9.140625" defaultRowHeight="15" x14ac:dyDescent="0.25"/>
  <cols>
    <col min="1" max="1" width="4.140625" customWidth="1"/>
    <col min="2" max="6" width="12.42578125" style="16" customWidth="1"/>
    <col min="7" max="8" width="3.42578125" style="16" customWidth="1"/>
    <col min="9" max="9" width="23.85546875" style="12" customWidth="1"/>
    <col min="10" max="10" width="12.42578125" style="16" customWidth="1"/>
    <col min="11" max="11" width="12.42578125" customWidth="1"/>
    <col min="14" max="14" width="15.7109375" style="16" customWidth="1"/>
  </cols>
  <sheetData>
    <row r="1" spans="2:15" x14ac:dyDescent="0.25">
      <c r="H1" s="18"/>
      <c r="I1" s="18"/>
      <c r="J1" s="18"/>
      <c r="K1" s="18"/>
    </row>
    <row r="2" spans="2:15" s="13" customFormat="1" ht="15" customHeight="1" x14ac:dyDescent="0.25">
      <c r="B2" s="11" t="s">
        <v>102</v>
      </c>
      <c r="C2" s="11" t="s">
        <v>103</v>
      </c>
      <c r="D2" s="11" t="s">
        <v>104</v>
      </c>
      <c r="E2" s="11" t="s">
        <v>105</v>
      </c>
      <c r="F2" s="11" t="s">
        <v>106</v>
      </c>
      <c r="G2" s="18"/>
      <c r="H2" s="18"/>
      <c r="I2" s="58" t="str">
        <f>"1. Situat a la cel·la J13
2. Amb la funció COINCIDEIX calcula la columna de l'idioma " &amp; J12 &amp; " 
3. Situat a la cel·la J15
4. Amb les funcions INDEX i COINCIDEIX calcula la posició de la paraula "&amp;J14&amp;" dins la columna de l'idioma " &amp; J12 &amp; "
5. Situat a la cel·la J18
6. Amb la funció COINCIDEIX calcula la columna de l'idioma " &amp; J17 &amp; " 
7. Situat a la cel·la J19
8. Amb la funció INDEX calcula la traducció de la paraula " &amp; J14 &amp; " de l'idioma " &amp; J12 &amp; " a l'idioma " &amp; J17</f>
        <v>1. Situat a la cel·la J13
2. Amb la funció COINCIDEIX calcula la columna de l'idioma Català 
3. Situat a la cel·la J15
4. Amb les funcions INDEX i COINCIDEIX calcula la posició de la paraula flor dins la columna de l'idioma Català
5. Situat a la cel·la J18
6. Amb la funció COINCIDEIX calcula la columna de l'idioma Alemany 
7. Situat a la cel·la J19
8. Amb la funció INDEX calcula la traducció de la paraula flor de l'idioma Català a l'idioma Alemany</v>
      </c>
      <c r="J2" s="58"/>
      <c r="K2" s="58"/>
      <c r="L2" s="58"/>
      <c r="M2" s="58"/>
      <c r="N2" s="58"/>
      <c r="O2" s="58"/>
    </row>
    <row r="3" spans="2:15" x14ac:dyDescent="0.25">
      <c r="B3" s="2" t="s">
        <v>107</v>
      </c>
      <c r="C3" s="2" t="s">
        <v>108</v>
      </c>
      <c r="D3" s="2" t="s">
        <v>109</v>
      </c>
      <c r="E3" s="2" t="s">
        <v>110</v>
      </c>
      <c r="F3" s="2" t="s">
        <v>111</v>
      </c>
      <c r="H3" s="18"/>
      <c r="I3" s="58"/>
      <c r="J3" s="58"/>
      <c r="K3" s="58"/>
      <c r="L3" s="58"/>
      <c r="M3" s="58"/>
      <c r="N3" s="58"/>
      <c r="O3" s="58"/>
    </row>
    <row r="4" spans="2:15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H4" s="18"/>
      <c r="I4" s="58"/>
      <c r="J4" s="58"/>
      <c r="K4" s="58"/>
      <c r="L4" s="58"/>
      <c r="M4" s="58"/>
      <c r="N4" s="58"/>
      <c r="O4" s="58"/>
    </row>
    <row r="5" spans="2:15" x14ac:dyDescent="0.25">
      <c r="B5" s="2" t="s">
        <v>118</v>
      </c>
      <c r="C5" s="2" t="s">
        <v>119</v>
      </c>
      <c r="D5" s="2" t="s">
        <v>120</v>
      </c>
      <c r="E5" s="2" t="s">
        <v>121</v>
      </c>
      <c r="F5" s="2" t="s">
        <v>122</v>
      </c>
      <c r="H5" s="18"/>
      <c r="I5" s="58"/>
      <c r="J5" s="58"/>
      <c r="K5" s="58"/>
      <c r="L5" s="58"/>
      <c r="M5" s="58"/>
      <c r="N5" s="58"/>
      <c r="O5" s="58"/>
    </row>
    <row r="6" spans="2:15" x14ac:dyDescent="0.25">
      <c r="B6" s="2" t="s">
        <v>123</v>
      </c>
      <c r="C6" s="2" t="s">
        <v>124</v>
      </c>
      <c r="D6" s="2" t="s">
        <v>125</v>
      </c>
      <c r="E6" s="2" t="s">
        <v>126</v>
      </c>
      <c r="F6" s="2" t="s">
        <v>127</v>
      </c>
      <c r="H6" s="18"/>
      <c r="I6" s="58"/>
      <c r="J6" s="58"/>
      <c r="K6" s="58"/>
      <c r="L6" s="58"/>
      <c r="M6" s="58"/>
      <c r="N6" s="58"/>
      <c r="O6" s="58"/>
    </row>
    <row r="7" spans="2:15" x14ac:dyDescent="0.25">
      <c r="B7" s="2" t="s">
        <v>128</v>
      </c>
      <c r="C7" s="2" t="s">
        <v>129</v>
      </c>
      <c r="D7" s="2" t="s">
        <v>130</v>
      </c>
      <c r="E7" s="2" t="s">
        <v>131</v>
      </c>
      <c r="F7" s="2" t="s">
        <v>132</v>
      </c>
      <c r="H7" s="18"/>
      <c r="I7" s="58"/>
      <c r="J7" s="58"/>
      <c r="K7" s="58"/>
      <c r="L7" s="58"/>
      <c r="M7" s="58"/>
      <c r="N7" s="58"/>
      <c r="O7" s="58"/>
    </row>
    <row r="8" spans="2:15" x14ac:dyDescent="0.25">
      <c r="B8" s="2" t="s">
        <v>133</v>
      </c>
      <c r="C8" s="2" t="s">
        <v>134</v>
      </c>
      <c r="D8" s="2" t="s">
        <v>135</v>
      </c>
      <c r="E8" s="2" t="s">
        <v>136</v>
      </c>
      <c r="F8" s="2" t="s">
        <v>137</v>
      </c>
      <c r="H8" s="18"/>
      <c r="I8" s="58"/>
      <c r="J8" s="58"/>
      <c r="K8" s="58"/>
      <c r="L8" s="58"/>
      <c r="M8" s="58"/>
      <c r="N8" s="58"/>
      <c r="O8" s="58"/>
    </row>
    <row r="9" spans="2:15" x14ac:dyDescent="0.25">
      <c r="B9" s="2" t="s">
        <v>138</v>
      </c>
      <c r="C9" s="2" t="s">
        <v>139</v>
      </c>
      <c r="D9" s="2" t="s">
        <v>140</v>
      </c>
      <c r="E9" s="2" t="s">
        <v>141</v>
      </c>
      <c r="F9" s="2" t="s">
        <v>142</v>
      </c>
      <c r="H9" s="18"/>
      <c r="I9" s="58"/>
      <c r="J9" s="58"/>
      <c r="K9" s="58"/>
      <c r="L9" s="58"/>
      <c r="M9" s="58"/>
      <c r="N9" s="58"/>
      <c r="O9" s="58"/>
    </row>
    <row r="10" spans="2:15" x14ac:dyDescent="0.25">
      <c r="B10" s="2" t="s">
        <v>143</v>
      </c>
      <c r="C10" s="2" t="s">
        <v>144</v>
      </c>
      <c r="D10" s="2" t="s">
        <v>145</v>
      </c>
      <c r="E10" s="2" t="s">
        <v>146</v>
      </c>
      <c r="F10" s="2" t="s">
        <v>147</v>
      </c>
      <c r="H10" s="18"/>
      <c r="I10" s="58"/>
      <c r="J10" s="58"/>
      <c r="K10" s="58"/>
      <c r="L10" s="58"/>
      <c r="M10" s="58"/>
      <c r="N10" s="58"/>
      <c r="O10" s="58"/>
    </row>
    <row r="11" spans="2:15" x14ac:dyDescent="0.25">
      <c r="B11" s="2" t="s">
        <v>149</v>
      </c>
      <c r="C11" s="2" t="s">
        <v>150</v>
      </c>
      <c r="D11" s="2" t="s">
        <v>151</v>
      </c>
      <c r="E11" s="2" t="s">
        <v>152</v>
      </c>
      <c r="F11" s="2" t="s">
        <v>153</v>
      </c>
      <c r="H11" s="18"/>
      <c r="K11" s="18"/>
    </row>
    <row r="12" spans="2:15" x14ac:dyDescent="0.25">
      <c r="B12" s="2" t="s">
        <v>155</v>
      </c>
      <c r="C12" s="2" t="s">
        <v>155</v>
      </c>
      <c r="D12" s="2" t="s">
        <v>156</v>
      </c>
      <c r="E12" s="2" t="s">
        <v>157</v>
      </c>
      <c r="F12" s="2" t="s">
        <v>158</v>
      </c>
      <c r="H12" s="18"/>
      <c r="I12" s="17" t="s">
        <v>194</v>
      </c>
      <c r="J12" s="2" t="s">
        <v>104</v>
      </c>
      <c r="K12" s="18"/>
    </row>
    <row r="13" spans="2:15" x14ac:dyDescent="0.25">
      <c r="B13" s="2" t="s">
        <v>160</v>
      </c>
      <c r="C13" s="2" t="s">
        <v>161</v>
      </c>
      <c r="D13" s="2" t="s">
        <v>162</v>
      </c>
      <c r="E13" s="2" t="s">
        <v>161</v>
      </c>
      <c r="F13" s="2" t="s">
        <v>163</v>
      </c>
      <c r="H13" s="18"/>
      <c r="I13" s="17" t="s">
        <v>195</v>
      </c>
      <c r="J13" s="26"/>
      <c r="K13" s="18"/>
    </row>
    <row r="14" spans="2:15" x14ac:dyDescent="0.25">
      <c r="B14" s="2" t="s">
        <v>164</v>
      </c>
      <c r="C14" s="2" t="s">
        <v>165</v>
      </c>
      <c r="D14" s="2" t="s">
        <v>166</v>
      </c>
      <c r="E14" s="2" t="s">
        <v>167</v>
      </c>
      <c r="F14" s="2" t="s">
        <v>168</v>
      </c>
      <c r="H14" s="18"/>
      <c r="I14" s="17" t="s">
        <v>196</v>
      </c>
      <c r="J14" s="2" t="s">
        <v>130</v>
      </c>
      <c r="K14" s="18"/>
    </row>
    <row r="15" spans="2:15" x14ac:dyDescent="0.25">
      <c r="B15" s="2" t="s">
        <v>169</v>
      </c>
      <c r="C15" s="2" t="s">
        <v>170</v>
      </c>
      <c r="D15" s="2" t="s">
        <v>171</v>
      </c>
      <c r="E15" s="2" t="s">
        <v>172</v>
      </c>
      <c r="F15" s="2" t="s">
        <v>173</v>
      </c>
      <c r="H15" s="18"/>
      <c r="I15" s="59" t="s">
        <v>197</v>
      </c>
      <c r="J15" s="60"/>
      <c r="K15" s="18"/>
    </row>
    <row r="16" spans="2:15" x14ac:dyDescent="0.25"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  <c r="H16" s="18"/>
      <c r="I16" s="59"/>
      <c r="J16" s="60"/>
      <c r="K16" s="18"/>
    </row>
    <row r="17" spans="2:11" x14ac:dyDescent="0.25">
      <c r="B17" s="2" t="s">
        <v>179</v>
      </c>
      <c r="C17" s="2" t="s">
        <v>180</v>
      </c>
      <c r="D17" s="2" t="s">
        <v>181</v>
      </c>
      <c r="E17" s="2" t="s">
        <v>182</v>
      </c>
      <c r="F17" s="2" t="s">
        <v>183</v>
      </c>
      <c r="H17" s="18"/>
      <c r="I17" s="17" t="s">
        <v>198</v>
      </c>
      <c r="J17" s="2" t="s">
        <v>102</v>
      </c>
      <c r="K17" s="18"/>
    </row>
    <row r="18" spans="2:11" x14ac:dyDescent="0.25">
      <c r="B18" s="2" t="s">
        <v>184</v>
      </c>
      <c r="C18" s="2" t="s">
        <v>185</v>
      </c>
      <c r="D18" s="2" t="s">
        <v>186</v>
      </c>
      <c r="E18" s="2" t="s">
        <v>187</v>
      </c>
      <c r="F18" s="2" t="s">
        <v>188</v>
      </c>
      <c r="H18" s="18"/>
      <c r="I18" s="17" t="s">
        <v>199</v>
      </c>
      <c r="J18" s="26"/>
      <c r="K18" s="18"/>
    </row>
    <row r="19" spans="2:11" x14ac:dyDescent="0.25">
      <c r="B19" s="2" t="s">
        <v>189</v>
      </c>
      <c r="C19" s="2" t="s">
        <v>190</v>
      </c>
      <c r="D19" s="2" t="s">
        <v>191</v>
      </c>
      <c r="E19" s="2" t="s">
        <v>192</v>
      </c>
      <c r="F19" s="2" t="s">
        <v>193</v>
      </c>
      <c r="H19" s="18"/>
      <c r="I19" s="17" t="s">
        <v>200</v>
      </c>
      <c r="J19" s="26"/>
      <c r="K19" s="18"/>
    </row>
    <row r="20" spans="2:11" x14ac:dyDescent="0.25">
      <c r="H20" s="18"/>
      <c r="I20" s="18"/>
      <c r="J20" s="18"/>
      <c r="K20" s="18"/>
    </row>
    <row r="21" spans="2:11" x14ac:dyDescent="0.25">
      <c r="H21" s="18"/>
      <c r="I21" s="18"/>
      <c r="J21" s="18"/>
      <c r="K21" s="18"/>
    </row>
    <row r="22" spans="2:11" x14ac:dyDescent="0.25">
      <c r="H22" s="18"/>
      <c r="I22" s="18"/>
      <c r="J22" s="18"/>
      <c r="K22" s="18"/>
    </row>
    <row r="23" spans="2:11" x14ac:dyDescent="0.25">
      <c r="H23" s="18"/>
      <c r="I23" s="18"/>
      <c r="J23" s="18"/>
      <c r="K23" s="18"/>
    </row>
    <row r="24" spans="2:11" x14ac:dyDescent="0.25">
      <c r="H24" s="18"/>
      <c r="I24" s="18"/>
      <c r="J24" s="18"/>
      <c r="K24" s="18"/>
    </row>
  </sheetData>
  <mergeCells count="3">
    <mergeCell ref="I2:O10"/>
    <mergeCell ref="I15:I16"/>
    <mergeCell ref="J15:J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12</vt:i4>
      </vt:variant>
    </vt:vector>
  </HeadingPairs>
  <TitlesOfParts>
    <vt:vector size="12" baseType="lpstr">
      <vt:lpstr>Índex i coincideix</vt:lpstr>
      <vt:lpstr>Notes</vt:lpstr>
      <vt:lpstr>Notes (2)</vt:lpstr>
      <vt:lpstr>Mecanitzats</vt:lpstr>
      <vt:lpstr>Mecanitzats (solucions)</vt:lpstr>
      <vt:lpstr>Mecanitzats (funcions)</vt:lpstr>
      <vt:lpstr>Països i capitals</vt:lpstr>
      <vt:lpstr>Consulv</vt:lpstr>
      <vt:lpstr>Traductor</vt:lpstr>
      <vt:lpstr>Traductor (solució)</vt:lpstr>
      <vt:lpstr>Traductor millorat</vt:lpstr>
      <vt:lpstr>Traductor millorat (solució)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2021-03-22T14:10:01Z</dcterms:created>
  <dcterms:modified xsi:type="dcterms:W3CDTF">2022-11-27T06:46:07Z</dcterms:modified>
</cp:coreProperties>
</file>