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uan\Desktop\Exercicis\"/>
    </mc:Choice>
  </mc:AlternateContent>
  <bookViews>
    <workbookView xWindow="5700" yWindow="0" windowWidth="5760" windowHeight="3075"/>
  </bookViews>
  <sheets>
    <sheet name="llibreria" sheetId="15" r:id="rId1"/>
    <sheet name="llibreria (2)" sheetId="23" r:id="rId2"/>
    <sheet name="taxis" sheetId="17" r:id="rId3"/>
    <sheet name="taxis (2)" sheetId="18" r:id="rId4"/>
    <sheet name="factures pendents" sheetId="5" r:id="rId5"/>
    <sheet name="factures pendents (2)" sheetId="19" r:id="rId6"/>
    <sheet name="càlcul d'hores" sheetId="6" r:id="rId7"/>
    <sheet name="càlcul d'hores (2)" sheetId="20" r:id="rId8"/>
    <sheet name="ingressos - despeses" sheetId="7" r:id="rId9"/>
    <sheet name="ingressos - despeses (2)" sheetId="21" r:id="rId10"/>
    <sheet name="concatenar" sheetId="8" r:id="rId11"/>
    <sheet name="concatenar (2)" sheetId="24" r:id="rId12"/>
  </sheets>
  <definedNames>
    <definedName name="_xlnm.Database">#REF!</definedName>
    <definedName name="Codigos">#REF!</definedName>
  </definedNames>
  <calcPr calcId="162913"/>
</workbook>
</file>

<file path=xl/calcChain.xml><?xml version="1.0" encoding="utf-8"?>
<calcChain xmlns="http://schemas.openxmlformats.org/spreadsheetml/2006/main">
  <c r="A2" i="6" l="1"/>
  <c r="A2" i="20"/>
  <c r="D5" i="20"/>
  <c r="D6" i="20"/>
  <c r="D7" i="20"/>
  <c r="D8" i="20"/>
  <c r="D9" i="20"/>
  <c r="D10" i="20"/>
  <c r="D11" i="20"/>
  <c r="D12" i="20"/>
  <c r="D13" i="20"/>
  <c r="D14" i="20"/>
  <c r="D15" i="20"/>
  <c r="D2" i="24"/>
  <c r="D3" i="24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C4" i="19"/>
  <c r="E4" i="19"/>
  <c r="F4" i="19"/>
  <c r="C5" i="19"/>
  <c r="E5" i="19"/>
  <c r="F5" i="19"/>
  <c r="C6" i="19"/>
  <c r="E6" i="19"/>
  <c r="F6" i="19"/>
  <c r="C7" i="19"/>
  <c r="E7" i="19"/>
  <c r="F7" i="19"/>
  <c r="C8" i="19"/>
  <c r="E8" i="19"/>
  <c r="F8" i="19"/>
  <c r="C9" i="19"/>
  <c r="E9" i="19"/>
  <c r="F9" i="19"/>
  <c r="C10" i="19"/>
  <c r="E10" i="19"/>
  <c r="F10" i="19"/>
  <c r="C11" i="19"/>
  <c r="E11" i="19"/>
  <c r="F11" i="19"/>
  <c r="C12" i="19"/>
  <c r="E12" i="19"/>
  <c r="F12" i="19"/>
  <c r="C13" i="19"/>
  <c r="E13" i="19"/>
  <c r="F13" i="19"/>
  <c r="C14" i="19"/>
  <c r="E14" i="19"/>
  <c r="F14" i="19"/>
  <c r="C15" i="19"/>
  <c r="E15" i="19"/>
  <c r="F15" i="19"/>
  <c r="C16" i="19"/>
  <c r="E16" i="19"/>
  <c r="F16" i="19"/>
  <c r="C17" i="19"/>
  <c r="E17" i="19"/>
  <c r="F17" i="19"/>
  <c r="C18" i="19"/>
  <c r="E18" i="19"/>
  <c r="F18" i="19"/>
  <c r="C19" i="19"/>
  <c r="E19" i="19"/>
  <c r="F19" i="19"/>
  <c r="C20" i="19"/>
  <c r="E20" i="19"/>
  <c r="F20" i="19"/>
  <c r="C21" i="19"/>
  <c r="E21" i="19"/>
  <c r="F21" i="19"/>
  <c r="H3" i="21"/>
  <c r="H4" i="21"/>
  <c r="H5" i="21"/>
  <c r="H6" i="21"/>
  <c r="B7" i="21"/>
  <c r="C7" i="21"/>
  <c r="D7" i="21"/>
  <c r="E7" i="21"/>
  <c r="F7" i="21"/>
  <c r="G7" i="21"/>
  <c r="H7" i="21"/>
  <c r="H9" i="21"/>
  <c r="H10" i="21"/>
  <c r="H11" i="21"/>
  <c r="H12" i="21"/>
  <c r="H13" i="21"/>
  <c r="H14" i="21"/>
  <c r="H15" i="21"/>
  <c r="H16" i="21"/>
  <c r="H17" i="21"/>
  <c r="B18" i="21"/>
  <c r="C18" i="21"/>
  <c r="D18" i="21"/>
  <c r="E18" i="21"/>
  <c r="F18" i="21"/>
  <c r="G18" i="21"/>
  <c r="H18" i="21"/>
  <c r="B19" i="21"/>
  <c r="C19" i="21"/>
  <c r="D19" i="21"/>
  <c r="E19" i="21"/>
  <c r="F19" i="21"/>
  <c r="G19" i="21"/>
  <c r="H19" i="21"/>
  <c r="B20" i="21"/>
  <c r="C20" i="21"/>
  <c r="D20" i="21"/>
  <c r="E20" i="21"/>
  <c r="F20" i="21"/>
  <c r="G20" i="21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B14" i="17"/>
  <c r="D14" i="17"/>
  <c r="B14" i="18"/>
  <c r="C4" i="18" s="1"/>
  <c r="D14" i="18"/>
  <c r="E4" i="18" s="1"/>
  <c r="E13" i="18" l="1"/>
  <c r="C13" i="18"/>
  <c r="E12" i="18"/>
  <c r="C12" i="18"/>
  <c r="E11" i="18"/>
  <c r="C11" i="18"/>
  <c r="E10" i="18"/>
  <c r="C10" i="18"/>
  <c r="E9" i="18"/>
  <c r="C9" i="18"/>
  <c r="E8" i="18"/>
  <c r="C8" i="18"/>
  <c r="E7" i="18"/>
  <c r="C7" i="18"/>
  <c r="E6" i="18"/>
  <c r="C6" i="18"/>
  <c r="E5" i="18"/>
  <c r="C5" i="18"/>
</calcChain>
</file>

<file path=xl/sharedStrings.xml><?xml version="1.0" encoding="utf-8"?>
<sst xmlns="http://schemas.openxmlformats.org/spreadsheetml/2006/main" count="565" uniqueCount="276">
  <si>
    <t>Control despeses llibreria</t>
  </si>
  <si>
    <t>CONCEPTE</t>
  </si>
  <si>
    <t>QUANTITAT</t>
  </si>
  <si>
    <t>REMANENT</t>
  </si>
  <si>
    <t>Remanent any passat</t>
  </si>
  <si>
    <t>La cuina de l'escriptura</t>
  </si>
  <si>
    <t>La edad de la insensatez</t>
  </si>
  <si>
    <t>Organización atenta</t>
  </si>
  <si>
    <t>Como conf. un plan de formacion</t>
  </si>
  <si>
    <t>Reingenieria del cambio</t>
  </si>
  <si>
    <t>Reingenieria de la empresa</t>
  </si>
  <si>
    <t>Estructuras paralelas de aprendizaje</t>
  </si>
  <si>
    <t>.desarrollo organizacional. Punto de vista n.</t>
  </si>
  <si>
    <t>Poder y desarrollo organizacional</t>
  </si>
  <si>
    <t>Consultoria de procesos. Vol. 2</t>
  </si>
  <si>
    <t>Del caos a la excelencia</t>
  </si>
  <si>
    <t>La estrategia para el cambio organizacional</t>
  </si>
  <si>
    <t>Consultoria sin fisuras</t>
  </si>
  <si>
    <t>Al frente de la organización</t>
  </si>
  <si>
    <t>Factures pendents de pagar</t>
  </si>
  <si>
    <t>Empresa</t>
  </si>
  <si>
    <t>Data</t>
  </si>
  <si>
    <t>Dies des de la data</t>
  </si>
  <si>
    <t>Import</t>
  </si>
  <si>
    <t>Recàrrec</t>
  </si>
  <si>
    <t>Import a pagar</t>
  </si>
  <si>
    <t>Cognoms, Nom</t>
  </si>
  <si>
    <t>Entrada</t>
  </si>
  <si>
    <t>Sortida</t>
  </si>
  <si>
    <t>Hores
Treballades</t>
  </si>
  <si>
    <t>ARCO  GIMENEZ,  OLGA DEL</t>
  </si>
  <si>
    <t>LARA  GARCIA,  ESTHER</t>
  </si>
  <si>
    <t>MARTINEZ  SANCHEZ,  M CARMEN</t>
  </si>
  <si>
    <t>PIEDRAFITA  CRESPO,  ESPERANZA</t>
  </si>
  <si>
    <t>SERO  RAMON,  JOSE M</t>
  </si>
  <si>
    <t>SERRAT  PAGES,  MONTSERRAT</t>
  </si>
  <si>
    <t>TORRELLA  PERNIA,  JAIME</t>
  </si>
  <si>
    <t>TORRES  VISIEDO,  JACINTO</t>
  </si>
  <si>
    <t>VELAZQUEZ  GONZALEZ,  ALEXANDRE</t>
  </si>
  <si>
    <t>VILA  BRICHS,  MONTSERRAT</t>
  </si>
  <si>
    <t>Hores treballades</t>
  </si>
  <si>
    <t>Total:</t>
  </si>
  <si>
    <t xml:space="preserve">gener </t>
  </si>
  <si>
    <t>febrer</t>
  </si>
  <si>
    <t>març</t>
  </si>
  <si>
    <t>abril</t>
  </si>
  <si>
    <t>maig</t>
  </si>
  <si>
    <t>juny</t>
  </si>
  <si>
    <t>Total</t>
  </si>
  <si>
    <t>INGRESSOS</t>
  </si>
  <si>
    <t>salari net</t>
  </si>
  <si>
    <t>pagues extres</t>
  </si>
  <si>
    <t>renta</t>
  </si>
  <si>
    <t>varis</t>
  </si>
  <si>
    <t>DESPESES</t>
  </si>
  <si>
    <t>gas</t>
  </si>
  <si>
    <t>aigua</t>
  </si>
  <si>
    <t>llum</t>
  </si>
  <si>
    <t>telèfon</t>
  </si>
  <si>
    <t>hipoteca</t>
  </si>
  <si>
    <t>escola</t>
  </si>
  <si>
    <t>menjar</t>
  </si>
  <si>
    <t>vacances</t>
  </si>
  <si>
    <t>Ingressos- despeses</t>
  </si>
  <si>
    <t>saldo acumulat</t>
  </si>
  <si>
    <t>Total ingressos</t>
  </si>
  <si>
    <t>Total despeses</t>
  </si>
  <si>
    <t>Dotació actual:</t>
  </si>
  <si>
    <t>Iber mòdul</t>
  </si>
  <si>
    <t>Pauta</t>
  </si>
  <si>
    <t>Arlex</t>
  </si>
  <si>
    <t>Biok</t>
  </si>
  <si>
    <t>Daser</t>
  </si>
  <si>
    <t>Kali grup</t>
  </si>
  <si>
    <t>Ofiprix</t>
  </si>
  <si>
    <t>Nexo</t>
  </si>
  <si>
    <t>Ibersit</t>
  </si>
  <si>
    <t>Formastant</t>
  </si>
  <si>
    <t>Kemen</t>
  </si>
  <si>
    <t>Eurosur</t>
  </si>
  <si>
    <t>Laie</t>
  </si>
  <si>
    <t>Documenta</t>
  </si>
  <si>
    <t>Díaz de Santos</t>
  </si>
  <si>
    <t>Bosch</t>
  </si>
  <si>
    <t>Estudio</t>
  </si>
  <si>
    <t>Abacus</t>
  </si>
  <si>
    <t>COG1</t>
  </si>
  <si>
    <t>COG2</t>
  </si>
  <si>
    <t>NOM</t>
  </si>
  <si>
    <t>BRAU</t>
  </si>
  <si>
    <t>VILALTA</t>
  </si>
  <si>
    <t>FERNANDEZ</t>
  </si>
  <si>
    <t>LOPEZ</t>
  </si>
  <si>
    <t>GONZALEZ</t>
  </si>
  <si>
    <t>DELCOR</t>
  </si>
  <si>
    <t>SOLER</t>
  </si>
  <si>
    <t>CAMPINS</t>
  </si>
  <si>
    <t>FLORES</t>
  </si>
  <si>
    <t>ALCALA</t>
  </si>
  <si>
    <t>GABRIEL</t>
  </si>
  <si>
    <t>RUIZ</t>
  </si>
  <si>
    <t>CORTES</t>
  </si>
  <si>
    <t>JUAN</t>
  </si>
  <si>
    <t>RODRIGUEZ</t>
  </si>
  <si>
    <t>LUCENO</t>
  </si>
  <si>
    <t>PEREZ</t>
  </si>
  <si>
    <t>GARCIA</t>
  </si>
  <si>
    <t>JOSE</t>
  </si>
  <si>
    <t>AGUILAR</t>
  </si>
  <si>
    <t>FCO JOSE</t>
  </si>
  <si>
    <t>MONREAL</t>
  </si>
  <si>
    <t>SOROLLA</t>
  </si>
  <si>
    <t>ARELLANO</t>
  </si>
  <si>
    <t>ANTONIO</t>
  </si>
  <si>
    <t>MARTINEZ</t>
  </si>
  <si>
    <t>SANCHEZ</t>
  </si>
  <si>
    <t>M CARMEN</t>
  </si>
  <si>
    <t>ALEGRIA</t>
  </si>
  <si>
    <t>ALEJANDRO</t>
  </si>
  <si>
    <t>COSTA</t>
  </si>
  <si>
    <t>MOLINARI</t>
  </si>
  <si>
    <t>JESUS</t>
  </si>
  <si>
    <t>LANCHO</t>
  </si>
  <si>
    <t>CERRO</t>
  </si>
  <si>
    <t>FRANCISCO</t>
  </si>
  <si>
    <t>CONCEPCION</t>
  </si>
  <si>
    <t>JUAREZ</t>
  </si>
  <si>
    <t>ALFREDO</t>
  </si>
  <si>
    <t>SOTOMAYOR</t>
  </si>
  <si>
    <t>ROMAN</t>
  </si>
  <si>
    <t>CAMPO</t>
  </si>
  <si>
    <t>ONCINS</t>
  </si>
  <si>
    <t>JOAQUIN</t>
  </si>
  <si>
    <t>CERRILLO</t>
  </si>
  <si>
    <t>ONOFRE</t>
  </si>
  <si>
    <t>MARTI</t>
  </si>
  <si>
    <t>VIZCARRI</t>
  </si>
  <si>
    <t>ROSA</t>
  </si>
  <si>
    <t>HUESCA</t>
  </si>
  <si>
    <t>ARCHS</t>
  </si>
  <si>
    <t>VICTORIA</t>
  </si>
  <si>
    <t>CASTEJON</t>
  </si>
  <si>
    <t>NAVARRO</t>
  </si>
  <si>
    <t>ANGEL</t>
  </si>
  <si>
    <t>CADENAS</t>
  </si>
  <si>
    <t>DOMINGO</t>
  </si>
  <si>
    <t>DOMENECH</t>
  </si>
  <si>
    <t>ARIZA</t>
  </si>
  <si>
    <t>AMADEO</t>
  </si>
  <si>
    <t>MANERO</t>
  </si>
  <si>
    <t>CALVO</t>
  </si>
  <si>
    <t>ADRIAN</t>
  </si>
  <si>
    <t>REQUENA</t>
  </si>
  <si>
    <t>PALACIOS</t>
  </si>
  <si>
    <t>FIDEL</t>
  </si>
  <si>
    <t>BENITO</t>
  </si>
  <si>
    <t>RAFAEL</t>
  </si>
  <si>
    <t>PUIG</t>
  </si>
  <si>
    <t>VILLAGRASA</t>
  </si>
  <si>
    <t>AGUSTIN</t>
  </si>
  <si>
    <t>SALA</t>
  </si>
  <si>
    <t>TORRES</t>
  </si>
  <si>
    <t>TOLEDANO</t>
  </si>
  <si>
    <t>ESCUDERO</t>
  </si>
  <si>
    <t>PABLO</t>
  </si>
  <si>
    <t>FERRER</t>
  </si>
  <si>
    <t>CAMPA</t>
  </si>
  <si>
    <t>MONTSERRAT</t>
  </si>
  <si>
    <t>GARCIMARTIN</t>
  </si>
  <si>
    <t>JULIO C</t>
  </si>
  <si>
    <t>LAUSIN</t>
  </si>
  <si>
    <t>GOMEZ</t>
  </si>
  <si>
    <t>DANIEL</t>
  </si>
  <si>
    <t>LABORDA</t>
  </si>
  <si>
    <t>VILA</t>
  </si>
  <si>
    <t>JORGE</t>
  </si>
  <si>
    <t>GALVEZ</t>
  </si>
  <si>
    <t>BATALLA</t>
  </si>
  <si>
    <t>BA/ERES</t>
  </si>
  <si>
    <t>SEBASTIAN</t>
  </si>
  <si>
    <t>BARBERA</t>
  </si>
  <si>
    <t>FORTUNY</t>
  </si>
  <si>
    <t>M REINA</t>
  </si>
  <si>
    <t>XIFRA</t>
  </si>
  <si>
    <t>GRAU</t>
  </si>
  <si>
    <t>M TERESA</t>
  </si>
  <si>
    <t>OSET</t>
  </si>
  <si>
    <t>GEMA</t>
  </si>
  <si>
    <t>MIQUEL</t>
  </si>
  <si>
    <t>CAMPS</t>
  </si>
  <si>
    <t>JOSEP</t>
  </si>
  <si>
    <t>PONS</t>
  </si>
  <si>
    <t>CARME</t>
  </si>
  <si>
    <t>COGNOMS i NOM</t>
  </si>
  <si>
    <t>Cognoms i Nom</t>
  </si>
  <si>
    <t>DISTRICTE</t>
  </si>
  <si>
    <t>DIA LABORABLE</t>
  </si>
  <si>
    <t>%</t>
  </si>
  <si>
    <t>DIA FESTIU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</si>
  <si>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</si>
  <si>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</si>
  <si>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</si>
  <si>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</si>
  <si>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</si>
  <si>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</si>
  <si>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</si>
  <si>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</si>
  <si>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</si>
  <si>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</si>
  <si>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TOTAL CARRERES</t>
  </si>
  <si>
    <t>ANGELS</t>
  </si>
  <si>
    <t>LLUISA</t>
  </si>
  <si>
    <t>ALBERT</t>
  </si>
  <si>
    <t>DAMIÀ</t>
  </si>
  <si>
    <t>JOAN</t>
  </si>
  <si>
    <t>ROBERT</t>
  </si>
  <si>
    <t>CIVIT</t>
  </si>
  <si>
    <t>SERRES</t>
  </si>
  <si>
    <t>FONTS</t>
  </si>
  <si>
    <t>RIUS</t>
  </si>
  <si>
    <t>CASELLES</t>
  </si>
  <si>
    <t>MORERA</t>
  </si>
  <si>
    <t>Brau Vilalta, Miquel</t>
  </si>
  <si>
    <t>Robert Lopez, Angels</t>
  </si>
  <si>
    <t>Camps Gonzalez, Lluisa</t>
  </si>
  <si>
    <t>Civit Delcor, Albert</t>
  </si>
  <si>
    <t>Soler Campins, Damià</t>
  </si>
  <si>
    <t>Serres Flores, Joan</t>
  </si>
  <si>
    <t>Fonts Alcala, Gabriel</t>
  </si>
  <si>
    <t>Fernandez Ruiz, Carme</t>
  </si>
  <si>
    <t>Flores Cortes, Juan</t>
  </si>
  <si>
    <t>Rodriguez Rodriguez, Victoria</t>
  </si>
  <si>
    <t>Rius Luceno, Joan</t>
  </si>
  <si>
    <t>Pons Garcia, Josep</t>
  </si>
  <si>
    <t>Caselles Aguilar, Fco Jose</t>
  </si>
  <si>
    <t>Morera Monreal, Juan</t>
  </si>
  <si>
    <t>Sorolla Arellano, Antonio</t>
  </si>
  <si>
    <t>Martinez Sanchez, M Carmen</t>
  </si>
  <si>
    <t>Alegria Rodriguez, Alejandro</t>
  </si>
  <si>
    <t>Ruiz Lopez, Jose</t>
  </si>
  <si>
    <t>Costa Molinari, Jesus</t>
  </si>
  <si>
    <t>Lancho Cerro, Francisco</t>
  </si>
  <si>
    <t>Fernandez Lopez, Concepcion</t>
  </si>
  <si>
    <t>Juarez Martinez, Alfredo</t>
  </si>
  <si>
    <t>Sotomayor Garcia, Jose</t>
  </si>
  <si>
    <t>Ruiz Roman, Francisco</t>
  </si>
  <si>
    <t>Campo Oncins, Joaquin</t>
  </si>
  <si>
    <t>Cerrillo Lopez, Onofre</t>
  </si>
  <si>
    <t>Marti Vizcarri, Rosa</t>
  </si>
  <si>
    <t>Huesca Archs, Francisco</t>
  </si>
  <si>
    <t>Perez Sanchez, Victoria</t>
  </si>
  <si>
    <t>Castejon Navarro, Angel</t>
  </si>
  <si>
    <t>Cadenas Perez, Domingo</t>
  </si>
  <si>
    <t>Domenech Ariza, Amadeo</t>
  </si>
  <si>
    <t>Manero Calvo, Adrian</t>
  </si>
  <si>
    <t>Requena Palacios, Fidel</t>
  </si>
  <si>
    <t>Benito Perez, Rafael</t>
  </si>
  <si>
    <t>Puig Villagrasa, Agustin</t>
  </si>
  <si>
    <t>Gonzalez Garcia, Juan</t>
  </si>
  <si>
    <t>Sala Torres, Jose</t>
  </si>
  <si>
    <t>Toledano Escudero, Pablo</t>
  </si>
  <si>
    <t>Ferrer Campa, Montserrat</t>
  </si>
  <si>
    <t>Sanchez Garcimartin, Julio C</t>
  </si>
  <si>
    <t>Lausin Gomez, Daniel</t>
  </si>
  <si>
    <t>Laborda Vila, Jorge</t>
  </si>
  <si>
    <t>Garcia Galvez, Gabriel</t>
  </si>
  <si>
    <t>Batalla Ba/Eres, Sebastian</t>
  </si>
  <si>
    <t>Barbera Fortuny, M Reina</t>
  </si>
  <si>
    <t>Xifra Grau, M Teresa</t>
  </si>
  <si>
    <t>Lopez Oset, Gema</t>
  </si>
  <si>
    <t>Martinez Martinez, Victoria</t>
  </si>
  <si>
    <t>ROMANENT</t>
  </si>
  <si>
    <t>Romanent any passat</t>
  </si>
  <si>
    <t>Subsc.  PC World espanya 7/07 a 6/08</t>
  </si>
  <si>
    <t>Subs. Harvard-Deusto del 5/07  a  5/08</t>
  </si>
  <si>
    <t>1er. semestre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</si>
</sst>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Data:&quot;\ d/mm/yy"/>
    <numFmt numFmtId="165" formatCode="_-* #,##0\ _P_t_a_-;\-* #,##0\ _P_t_a_-;_-* &quot;-&quot;\ _P_t_a_-;_-@_-"/>
    <numFmt numFmtId="166" formatCode="0.0"/>
    <numFmt numFmtId="167" formatCode="d\-m\-yy\ h:mm"/>
    <numFmt numFmtId="168" formatCode="[h]:mm"/>
  </numFmts>
  <fonts count="10" x14ac:knownFonts="1">
    <font>
      <sz val="10"/>
      <name val="MS Sans Serif"/>
    </font>
    <font>
      <sz val="10"/>
      <name val="MS Sans Serif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125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1" xfId="3" applyFont="1" applyBorder="1"/>
    <xf numFmtId="0" fontId="4" fillId="6" borderId="1" xfId="3" applyFont="1" applyFill="1" applyBorder="1"/>
    <xf numFmtId="4" fontId="5" fillId="6" borderId="1" xfId="3" applyNumberFormat="1" applyFont="1" applyFill="1" applyBorder="1"/>
    <xf numFmtId="0" fontId="4" fillId="0" borderId="0" xfId="3" applyFont="1"/>
    <xf numFmtId="0" fontId="4" fillId="0" borderId="0" xfId="3" applyNumberFormat="1" applyFont="1"/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4" xfId="3" applyNumberFormat="1" applyFont="1" applyFill="1" applyBorder="1" applyAlignment="1">
      <alignment horizontal="center"/>
    </xf>
    <xf numFmtId="0" fontId="6" fillId="0" borderId="5" xfId="3" applyFont="1" applyBorder="1"/>
    <xf numFmtId="4" fontId="6" fillId="0" borderId="1" xfId="3" applyNumberFormat="1" applyFont="1" applyBorder="1"/>
    <xf numFmtId="0" fontId="4" fillId="0" borderId="6" xfId="3" applyNumberFormat="1" applyFont="1" applyBorder="1"/>
    <xf numFmtId="0" fontId="4" fillId="0" borderId="5" xfId="3" applyFont="1" applyBorder="1"/>
    <xf numFmtId="4" fontId="4" fillId="0" borderId="1" xfId="3" applyNumberFormat="1" applyFont="1" applyBorder="1"/>
    <xf numFmtId="4" fontId="4" fillId="0" borderId="6" xfId="3" applyNumberFormat="1" applyFont="1" applyBorder="1" applyProtection="1">
      <protection hidden="1"/>
    </xf>
    <xf numFmtId="0" fontId="4" fillId="0" borderId="1" xfId="4" applyFont="1" applyBorder="1" applyAlignment="1">
      <alignment horizontal="center"/>
    </xf>
    <xf numFmtId="0" fontId="4" fillId="0" borderId="1" xfId="4" quotePrefix="1" applyFont="1" applyBorder="1" applyAlignment="1">
      <alignment horizontal="center"/>
    </xf>
    <xf numFmtId="0" fontId="5" fillId="0" borderId="1" xfId="4" applyFont="1" applyBorder="1" applyAlignment="1">
      <alignment horizontal="center"/>
    </xf>
    <xf numFmtId="0" fontId="4" fillId="0" borderId="0" xfId="4" applyFont="1"/>
    <xf numFmtId="0" fontId="4" fillId="0" borderId="1" xfId="4" applyFont="1" applyBorder="1"/>
    <xf numFmtId="4" fontId="4" fillId="0" borderId="1" xfId="4" applyNumberFormat="1" applyFont="1" applyBorder="1"/>
    <xf numFmtId="166" fontId="4" fillId="0" borderId="1" xfId="5" applyNumberFormat="1" applyFont="1" applyBorder="1"/>
    <xf numFmtId="0" fontId="4" fillId="0" borderId="1" xfId="2" applyFont="1" applyBorder="1"/>
    <xf numFmtId="0" fontId="4" fillId="0" borderId="1" xfId="4" quotePrefix="1" applyFont="1" applyBorder="1" applyAlignment="1">
      <alignment horizontal="left"/>
    </xf>
    <xf numFmtId="4" fontId="5" fillId="0" borderId="1" xfId="4" applyNumberFormat="1" applyFont="1" applyBorder="1"/>
    <xf numFmtId="3" fontId="4" fillId="0" borderId="0" xfId="1" applyNumberFormat="1" applyFont="1"/>
    <xf numFmtId="166" fontId="4" fillId="0" borderId="1" xfId="4" applyNumberFormat="1" applyFont="1" applyBorder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14" fontId="4" fillId="0" borderId="1" xfId="0" applyNumberFormat="1" applyFont="1" applyFill="1" applyBorder="1"/>
    <xf numFmtId="167" fontId="4" fillId="0" borderId="1" xfId="0" applyNumberFormat="1" applyFont="1" applyBorder="1"/>
    <xf numFmtId="4" fontId="4" fillId="0" borderId="1" xfId="0" applyNumberFormat="1" applyFont="1" applyBorder="1"/>
    <xf numFmtId="4" fontId="4" fillId="0" borderId="0" xfId="0" applyNumberFormat="1" applyFont="1" applyFill="1" applyBorder="1"/>
    <xf numFmtId="1" fontId="4" fillId="0" borderId="0" xfId="0" applyNumberFormat="1" applyFont="1"/>
    <xf numFmtId="1" fontId="5" fillId="0" borderId="1" xfId="0" applyNumberFormat="1" applyFont="1" applyBorder="1"/>
    <xf numFmtId="1" fontId="4" fillId="0" borderId="1" xfId="0" applyNumberFormat="1" applyFont="1" applyBorder="1"/>
    <xf numFmtId="0" fontId="5" fillId="0" borderId="0" xfId="0" applyFont="1"/>
    <xf numFmtId="164" fontId="5" fillId="0" borderId="0" xfId="0" applyNumberFormat="1" applyFont="1" applyAlignment="1">
      <alignment horizontal="left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20" fontId="4" fillId="0" borderId="1" xfId="0" applyNumberFormat="1" applyFont="1" applyBorder="1" applyProtection="1">
      <protection locked="0"/>
    </xf>
    <xf numFmtId="20" fontId="4" fillId="0" borderId="1" xfId="0" applyNumberFormat="1" applyFont="1" applyBorder="1"/>
    <xf numFmtId="0" fontId="8" fillId="4" borderId="1" xfId="0" applyFont="1" applyFill="1" applyBorder="1"/>
    <xf numFmtId="3" fontId="8" fillId="4" borderId="1" xfId="0" applyNumberFormat="1" applyFont="1" applyFill="1" applyBorder="1"/>
    <xf numFmtId="3" fontId="5" fillId="5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3" fontId="4" fillId="3" borderId="1" xfId="0" applyNumberFormat="1" applyFont="1" applyFill="1" applyBorder="1"/>
    <xf numFmtId="3" fontId="4" fillId="5" borderId="1" xfId="0" applyNumberFormat="1" applyFont="1" applyFill="1" applyBorder="1"/>
    <xf numFmtId="3" fontId="4" fillId="0" borderId="1" xfId="0" applyNumberFormat="1" applyFont="1" applyBorder="1"/>
    <xf numFmtId="0" fontId="5" fillId="5" borderId="1" xfId="0" applyFont="1" applyFill="1" applyBorder="1"/>
    <xf numFmtId="3" fontId="4" fillId="0" borderId="0" xfId="0" applyNumberFormat="1" applyFont="1"/>
    <xf numFmtId="4" fontId="4" fillId="5" borderId="1" xfId="0" applyNumberFormat="1" applyFont="1" applyFill="1" applyBorder="1"/>
    <xf numFmtId="4" fontId="4" fillId="3" borderId="1" xfId="0" applyNumberFormat="1" applyFont="1" applyFill="1" applyBorder="1"/>
    <xf numFmtId="168" fontId="4" fillId="0" borderId="1" xfId="0" applyNumberFormat="1" applyFont="1" applyBorder="1"/>
  </cellXfs>
  <cellStyles count="6">
    <cellStyle name="Millares [0]_taxis (2)" xfId="1"/>
    <cellStyle name="Normal" xfId="0" builtinId="0"/>
    <cellStyle name="Normal_Exercici 04" xfId="2"/>
    <cellStyle name="Normal_pràctica 04" xfId="3"/>
    <cellStyle name="Normal_taxis (2)" xfId="4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21</xdr:row>
      <xdr:rowOff>123825</xdr:rowOff>
    </xdr:from>
    <xdr:to>
      <xdr:col>3</xdr:col>
      <xdr:colOff>28575</xdr:colOff>
      <xdr:row>28</xdr:row>
      <xdr:rowOff>85725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19125" y="3638550"/>
          <a:ext cx="3876675" cy="1095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Selecciona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C5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Introdueix aquesta fórmula: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=B5+C2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prem Intro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Selecciona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C6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Introdueix aquesta fórmula: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=C5-B6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prem Intro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C21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6. Guarda el fitxer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15</xdr:row>
      <xdr:rowOff>19050</xdr:rowOff>
    </xdr:from>
    <xdr:to>
      <xdr:col>4</xdr:col>
      <xdr:colOff>771525</xdr:colOff>
      <xdr:row>22</xdr:row>
      <xdr:rowOff>66675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85750" y="2371725"/>
          <a:ext cx="4000500" cy="1047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C4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escriu la fórmula que ens doni com a resultat el tant per cent que representen els viatges dels taxis de cada districte en relació al total, tant pel que fa a dies feiners com a dies festius.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Recorda que per poder copiar la fórmula als rangs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C4:C13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E4:E13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cal fixar la referència de fila: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=B4*100/B$14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0</xdr:row>
      <xdr:rowOff>142875</xdr:rowOff>
    </xdr:from>
    <xdr:to>
      <xdr:col>10</xdr:col>
      <xdr:colOff>514350</xdr:colOff>
      <xdr:row>31</xdr:row>
      <xdr:rowOff>19050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29300" y="142875"/>
          <a:ext cx="3438525" cy="489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Aquest exercici servirà per practicar el càlcul amb dates i l'aplicació de la funció condicional </a:t>
          </a:r>
          <a:r>
            <a:rPr lang="es-ES" sz="1000" b="1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=si(condició;valor_si;valor_no)  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(s'utilitza quan volem aplicar una fórmula o introduir una informació que depèn de si una determinada condició es compleix o no)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Per saber quants dies han passat des de la data de la factura fins el dia actual farem això: a la cel·la C4 i escriurem la fórmula: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=HOY()-B4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Si el resultat de la fórmula apareix en format data, cal seleccionar la columna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Dies des de la data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anar a la pestanya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Inicio / Número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triar un format de número (no de data).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C21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Les factures a les quals els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Dies des de la data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sobrepassin els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90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se'ls hi carregarà un recàrrec d'un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15%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sobre l'import.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 la columna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Recàrrec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ens interessa que aparegui escrit Si o NO en funció de si la factura corresponent té recàrrec o no.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E4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aquesta funció: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=SI(C4&gt;90;"si";"no")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E21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6.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F4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aquesta funció: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=SI(C4&gt;90;D4*1,15;D4)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Aquesta funció farà s'incrementi en un 15% l'import de les factures que en el camp </a:t>
          </a:r>
          <a:r>
            <a:rPr lang="es-ES" sz="1000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Dies des de la data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superin els 90 dies.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7.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F21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16</xdr:row>
      <xdr:rowOff>104775</xdr:rowOff>
    </xdr:from>
    <xdr:to>
      <xdr:col>3</xdr:col>
      <xdr:colOff>742950</xdr:colOff>
      <xdr:row>24</xdr:row>
      <xdr:rowOff>38100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285750" y="2857500"/>
          <a:ext cx="4000500" cy="1228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 aquest full de càlcul ens interessa saber el total d'hores treballades pels treballadors durant un dia determinat.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D5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aquesta fórmula: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=C5-B5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D14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D15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suma el rang de cel·les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D5:D14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Tria un format de cel·la adient per tal de veure correctament el total d'hores treballades.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0</xdr:row>
      <xdr:rowOff>152400</xdr:rowOff>
    </xdr:from>
    <xdr:to>
      <xdr:col>13</xdr:col>
      <xdr:colOff>342900</xdr:colOff>
      <xdr:row>16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943725" y="152400"/>
          <a:ext cx="4000500" cy="2514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En aquest full ens interessa calcular els totals d'ingressos i despeses per mesos i per conceptes. Els ingressos menys les despeses i el saldo acumulat del primer semestre de l'any.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H3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suma el rang de cel·les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B3:G3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H18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B7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suma el rang de cel·les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B3:B6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G7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B18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suma el rang de cel·les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B9:B17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G18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B19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resta els ingressos menys les despeses: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=B7-B18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G19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Calcula el saldo acumulat.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B20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=B19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Situa't a 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C20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=C19+B20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 Arrossega la fórmula fins 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G20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9525</xdr:rowOff>
    </xdr:from>
    <xdr:to>
      <xdr:col>10</xdr:col>
      <xdr:colOff>295275</xdr:colOff>
      <xdr:row>14</xdr:row>
      <xdr:rowOff>76200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6296025" y="333375"/>
          <a:ext cx="4000500" cy="2009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>
            <a:alpha val="5000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Aquest exercici serveix per practicar la utilització de dues funcions de text: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Concatenar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Nompropio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.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1.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D2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aquesta funció: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=CONCATENAR(A2;" ";B2;", ";C2)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2.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D50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3. Situa't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E2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 escriu aquesta funció: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=NOMPROPIO(D2)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4. Arrossega la fórmula fins a la cel·la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E50</a:t>
          </a:r>
          <a:endParaRPr lang="es-ES" sz="10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5. Selecciona el rang de cel·les </a:t>
          </a:r>
          <a:r>
            <a:rPr lang="es-ES" sz="10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E2:E50</a:t>
          </a:r>
          <a:r>
            <a:rPr lang="es-ES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 i, per tal d'eliminar la funció i deixar només els valors, pots fer això:</a:t>
          </a:r>
        </a:p>
        <a:p>
          <a:pPr lvl="0"/>
          <a:r>
            <a:rPr lang="ca-ES" sz="1100" i="1">
              <a:effectLst/>
              <a:latin typeface="+mn-lt"/>
              <a:ea typeface="+mn-ea"/>
              <a:cs typeface="+mn-cs"/>
            </a:rPr>
            <a:t>Inicio / Portapapeles / Copiar</a:t>
          </a:r>
          <a:r>
            <a:rPr lang="ca-ES" sz="1100">
              <a:effectLst/>
              <a:latin typeface="+mn-lt"/>
              <a:ea typeface="+mn-ea"/>
              <a:cs typeface="+mn-cs"/>
            </a:rPr>
            <a:t> i, sense deseleccionar el rang de dades fer </a:t>
          </a:r>
          <a:r>
            <a:rPr lang="ca-ES" sz="1100" i="1">
              <a:effectLst/>
              <a:latin typeface="+mn-lt"/>
              <a:ea typeface="+mn-ea"/>
              <a:cs typeface="+mn-cs"/>
            </a:rPr>
            <a:t>Inicio / Portapapeles / Pegar</a:t>
          </a:r>
          <a:r>
            <a:rPr lang="ca-ES" sz="1100">
              <a:effectLst/>
              <a:latin typeface="+mn-lt"/>
              <a:ea typeface="+mn-ea"/>
              <a:cs typeface="+mn-cs"/>
            </a:rPr>
            <a:t> </a:t>
          </a:r>
          <a:r>
            <a:rPr lang="ca-ES" sz="1100" i="1">
              <a:effectLst/>
              <a:latin typeface="+mn-lt"/>
              <a:ea typeface="+mn-ea"/>
              <a:cs typeface="+mn-cs"/>
            </a:rPr>
            <a:t>/ Pegado especial / Valores</a:t>
          </a:r>
          <a:r>
            <a:rPr lang="ca-ES" sz="1100">
              <a:effectLst/>
              <a:latin typeface="+mn-lt"/>
              <a:ea typeface="+mn-ea"/>
              <a:cs typeface="+mn-cs"/>
            </a:rPr>
            <a:t>.</a:t>
          </a:r>
          <a:endParaRPr lang="es-ES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showGridLines="0" tabSelected="1" workbookViewId="0">
      <selection activeCell="C5" sqref="C5"/>
    </sheetView>
  </sheetViews>
  <sheetFormatPr baseColWidth="10" defaultRowHeight="15" x14ac:dyDescent="0.25"/>
  <cols>
    <col min="1" max="1" width="40.140625" style="4" bestFit="1" customWidth="1"/>
    <col min="2" max="2" width="14" style="4" bestFit="1" customWidth="1"/>
    <col min="3" max="3" width="19.140625" style="5" customWidth="1"/>
    <col min="4" max="16384" width="11.42578125" style="4"/>
  </cols>
  <sheetData>
    <row r="2" spans="1:3" x14ac:dyDescent="0.25">
      <c r="A2" s="1" t="s">
        <v>0</v>
      </c>
      <c r="B2" s="2" t="s">
        <v>67</v>
      </c>
      <c r="C2" s="3">
        <v>360.61</v>
      </c>
    </row>
    <row r="3" spans="1:3" ht="15.75" thickBot="1" x14ac:dyDescent="0.3"/>
    <row r="4" spans="1:3" ht="15.75" thickBot="1" x14ac:dyDescent="0.3">
      <c r="A4" s="6" t="s">
        <v>1</v>
      </c>
      <c r="B4" s="7" t="s">
        <v>2</v>
      </c>
      <c r="C4" s="8" t="s">
        <v>271</v>
      </c>
    </row>
    <row r="5" spans="1:3" ht="20.25" customHeight="1" x14ac:dyDescent="0.25">
      <c r="A5" s="9" t="s">
        <v>272</v>
      </c>
      <c r="B5" s="10">
        <v>20.43</v>
      </c>
      <c r="C5" s="11"/>
    </row>
    <row r="6" spans="1:3" x14ac:dyDescent="0.25">
      <c r="A6" s="12" t="s">
        <v>274</v>
      </c>
      <c r="B6" s="13">
        <v>104.68</v>
      </c>
      <c r="C6" s="11"/>
    </row>
    <row r="7" spans="1:3" x14ac:dyDescent="0.25">
      <c r="A7" s="12" t="s">
        <v>5</v>
      </c>
      <c r="B7" s="13">
        <v>13.22</v>
      </c>
      <c r="C7" s="11"/>
    </row>
    <row r="8" spans="1:3" x14ac:dyDescent="0.25">
      <c r="A8" s="12" t="s">
        <v>6</v>
      </c>
      <c r="B8" s="13">
        <v>14.06</v>
      </c>
      <c r="C8" s="11"/>
    </row>
    <row r="9" spans="1:3" x14ac:dyDescent="0.25">
      <c r="A9" s="12" t="s">
        <v>7</v>
      </c>
      <c r="B9" s="13">
        <v>15.14</v>
      </c>
      <c r="C9" s="11"/>
    </row>
    <row r="10" spans="1:3" x14ac:dyDescent="0.25">
      <c r="A10" s="12" t="s">
        <v>273</v>
      </c>
      <c r="B10" s="13">
        <v>52.28</v>
      </c>
      <c r="C10" s="11"/>
    </row>
    <row r="11" spans="1:3" x14ac:dyDescent="0.25">
      <c r="A11" s="12" t="s">
        <v>8</v>
      </c>
      <c r="B11" s="13">
        <v>14.72</v>
      </c>
      <c r="C11" s="11"/>
    </row>
    <row r="12" spans="1:3" x14ac:dyDescent="0.25">
      <c r="A12" s="12" t="s">
        <v>9</v>
      </c>
      <c r="B12" s="13">
        <v>23.44</v>
      </c>
      <c r="C12" s="11"/>
    </row>
    <row r="13" spans="1:3" x14ac:dyDescent="0.25">
      <c r="A13" s="12" t="s">
        <v>10</v>
      </c>
      <c r="B13" s="13">
        <v>15.63</v>
      </c>
      <c r="C13" s="11"/>
    </row>
    <row r="14" spans="1:3" x14ac:dyDescent="0.25">
      <c r="A14" s="12" t="s">
        <v>11</v>
      </c>
      <c r="B14" s="13">
        <v>12.25</v>
      </c>
      <c r="C14" s="11"/>
    </row>
    <row r="15" spans="1:3" x14ac:dyDescent="0.25">
      <c r="A15" s="12" t="s">
        <v>12</v>
      </c>
      <c r="B15" s="13">
        <v>12.68</v>
      </c>
      <c r="C15" s="11"/>
    </row>
    <row r="16" spans="1:3" x14ac:dyDescent="0.25">
      <c r="A16" s="12" t="s">
        <v>13</v>
      </c>
      <c r="B16" s="13">
        <v>12.05</v>
      </c>
      <c r="C16" s="11"/>
    </row>
    <row r="17" spans="1:3" x14ac:dyDescent="0.25">
      <c r="A17" s="12" t="s">
        <v>14</v>
      </c>
      <c r="B17" s="13">
        <v>12.41</v>
      </c>
      <c r="C17" s="11"/>
    </row>
    <row r="18" spans="1:3" x14ac:dyDescent="0.25">
      <c r="A18" s="12" t="s">
        <v>15</v>
      </c>
      <c r="B18" s="13">
        <v>20.43</v>
      </c>
      <c r="C18" s="11"/>
    </row>
    <row r="19" spans="1:3" x14ac:dyDescent="0.25">
      <c r="A19" s="12" t="s">
        <v>16</v>
      </c>
      <c r="B19" s="13">
        <v>13.76</v>
      </c>
      <c r="C19" s="11"/>
    </row>
    <row r="20" spans="1:3" x14ac:dyDescent="0.25">
      <c r="A20" s="12" t="s">
        <v>17</v>
      </c>
      <c r="B20" s="13">
        <v>20.73</v>
      </c>
      <c r="C20" s="11"/>
    </row>
    <row r="21" spans="1:3" x14ac:dyDescent="0.25">
      <c r="A21" s="12" t="s">
        <v>18</v>
      </c>
      <c r="B21" s="13">
        <v>13.82</v>
      </c>
      <c r="C21" s="11"/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93" workbookViewId="0"/>
  </sheetViews>
  <sheetFormatPr baseColWidth="10" defaultRowHeight="15" x14ac:dyDescent="0.25"/>
  <cols>
    <col min="1" max="1" width="21.85546875" style="27" customWidth="1"/>
    <col min="2" max="8" width="11.42578125" style="51"/>
    <col min="9" max="16384" width="11.42578125" style="27"/>
  </cols>
  <sheetData>
    <row r="1" spans="1:8" x14ac:dyDescent="0.25">
      <c r="A1" s="43" t="s">
        <v>275</v>
      </c>
      <c r="B1" s="44" t="s">
        <v>42</v>
      </c>
      <c r="C1" s="44" t="s">
        <v>43</v>
      </c>
      <c r="D1" s="44" t="s">
        <v>44</v>
      </c>
      <c r="E1" s="44" t="s">
        <v>45</v>
      </c>
      <c r="F1" s="44" t="s">
        <v>46</v>
      </c>
      <c r="G1" s="44" t="s">
        <v>47</v>
      </c>
      <c r="H1" s="45" t="s">
        <v>48</v>
      </c>
    </row>
    <row r="2" spans="1:8" x14ac:dyDescent="0.25">
      <c r="A2" s="46" t="s">
        <v>49</v>
      </c>
      <c r="B2" s="47"/>
      <c r="C2" s="47"/>
      <c r="D2" s="47"/>
      <c r="E2" s="47"/>
      <c r="F2" s="47"/>
      <c r="G2" s="47"/>
      <c r="H2" s="48"/>
    </row>
    <row r="3" spans="1:8" x14ac:dyDescent="0.25">
      <c r="A3" s="29" t="s">
        <v>50</v>
      </c>
      <c r="B3" s="32">
        <v>979.65</v>
      </c>
      <c r="C3" s="32">
        <v>979.65</v>
      </c>
      <c r="D3" s="32">
        <v>979.65</v>
      </c>
      <c r="E3" s="32">
        <v>979.65</v>
      </c>
      <c r="F3" s="32">
        <v>979.65</v>
      </c>
      <c r="G3" s="32">
        <v>979.65</v>
      </c>
      <c r="H3" s="52">
        <f>SUM(B3:G3)</f>
        <v>5877.9</v>
      </c>
    </row>
    <row r="4" spans="1:8" x14ac:dyDescent="0.25">
      <c r="A4" s="29" t="s">
        <v>51</v>
      </c>
      <c r="B4" s="32"/>
      <c r="C4" s="32"/>
      <c r="D4" s="32"/>
      <c r="E4" s="32"/>
      <c r="F4" s="32"/>
      <c r="G4" s="32">
        <v>901.52</v>
      </c>
      <c r="H4" s="52">
        <f>SUM(B4:G4)</f>
        <v>901.52</v>
      </c>
    </row>
    <row r="5" spans="1:8" x14ac:dyDescent="0.25">
      <c r="A5" s="29" t="s">
        <v>52</v>
      </c>
      <c r="B5" s="32"/>
      <c r="C5" s="32"/>
      <c r="D5" s="32"/>
      <c r="E5" s="32"/>
      <c r="F5" s="32"/>
      <c r="G5" s="32"/>
      <c r="H5" s="52">
        <f>SUM(B5:G5)</f>
        <v>0</v>
      </c>
    </row>
    <row r="6" spans="1:8" x14ac:dyDescent="0.25">
      <c r="A6" s="29" t="s">
        <v>53</v>
      </c>
      <c r="B6" s="32"/>
      <c r="C6" s="32">
        <v>739.24</v>
      </c>
      <c r="D6" s="32"/>
      <c r="E6" s="32"/>
      <c r="F6" s="32"/>
      <c r="G6" s="32"/>
      <c r="H6" s="52">
        <f>SUM(B6:G6)</f>
        <v>739.24</v>
      </c>
    </row>
    <row r="7" spans="1:8" ht="18.75" customHeight="1" x14ac:dyDescent="0.25">
      <c r="A7" s="50" t="s">
        <v>65</v>
      </c>
      <c r="B7" s="52">
        <f t="shared" ref="B7:G7" si="0">SUM(B3:B6)</f>
        <v>979.65</v>
      </c>
      <c r="C7" s="52">
        <f t="shared" si="0"/>
        <v>1718.8899999999999</v>
      </c>
      <c r="D7" s="52">
        <f t="shared" si="0"/>
        <v>979.65</v>
      </c>
      <c r="E7" s="52">
        <f t="shared" si="0"/>
        <v>979.65</v>
      </c>
      <c r="F7" s="52">
        <f t="shared" si="0"/>
        <v>979.65</v>
      </c>
      <c r="G7" s="52">
        <f t="shared" si="0"/>
        <v>1881.17</v>
      </c>
      <c r="H7" s="52">
        <f>SUM(B7:G7)</f>
        <v>7518.66</v>
      </c>
    </row>
    <row r="8" spans="1:8" x14ac:dyDescent="0.25">
      <c r="A8" s="46" t="s">
        <v>54</v>
      </c>
      <c r="B8" s="53"/>
      <c r="C8" s="53"/>
      <c r="D8" s="53"/>
      <c r="E8" s="53"/>
      <c r="F8" s="53"/>
      <c r="G8" s="53"/>
      <c r="H8" s="52"/>
    </row>
    <row r="9" spans="1:8" x14ac:dyDescent="0.25">
      <c r="A9" s="29" t="s">
        <v>55</v>
      </c>
      <c r="B9" s="32">
        <v>27.05</v>
      </c>
      <c r="C9" s="32"/>
      <c r="D9" s="32">
        <v>20.43</v>
      </c>
      <c r="E9" s="32"/>
      <c r="F9" s="32">
        <v>38.46</v>
      </c>
      <c r="G9" s="32"/>
      <c r="H9" s="52">
        <f t="shared" ref="H9:H19" si="1">SUM(B9:G9)</f>
        <v>85.94</v>
      </c>
    </row>
    <row r="10" spans="1:8" x14ac:dyDescent="0.25">
      <c r="A10" s="29" t="s">
        <v>56</v>
      </c>
      <c r="B10" s="32">
        <v>27.45</v>
      </c>
      <c r="C10" s="32"/>
      <c r="D10" s="32"/>
      <c r="E10" s="32">
        <v>20.77</v>
      </c>
      <c r="F10" s="32"/>
      <c r="G10" s="32"/>
      <c r="H10" s="52">
        <f t="shared" si="1"/>
        <v>48.22</v>
      </c>
    </row>
    <row r="11" spans="1:8" x14ac:dyDescent="0.25">
      <c r="A11" s="29" t="s">
        <v>57</v>
      </c>
      <c r="B11" s="32">
        <v>90.15</v>
      </c>
      <c r="C11" s="32"/>
      <c r="D11" s="32">
        <v>47.42</v>
      </c>
      <c r="E11" s="32"/>
      <c r="F11" s="32">
        <v>52.65</v>
      </c>
      <c r="G11" s="32"/>
      <c r="H11" s="52">
        <f t="shared" si="1"/>
        <v>190.22</v>
      </c>
    </row>
    <row r="12" spans="1:8" x14ac:dyDescent="0.25">
      <c r="A12" s="29" t="s">
        <v>58</v>
      </c>
      <c r="B12" s="32">
        <v>76.86</v>
      </c>
      <c r="C12" s="32"/>
      <c r="D12" s="32"/>
      <c r="E12" s="32"/>
      <c r="F12" s="32"/>
      <c r="G12" s="32"/>
      <c r="H12" s="52">
        <f t="shared" si="1"/>
        <v>76.86</v>
      </c>
    </row>
    <row r="13" spans="1:8" x14ac:dyDescent="0.25">
      <c r="A13" s="29" t="s">
        <v>59</v>
      </c>
      <c r="B13" s="32">
        <v>450.76</v>
      </c>
      <c r="C13" s="32">
        <v>450.76</v>
      </c>
      <c r="D13" s="32">
        <v>450.76</v>
      </c>
      <c r="E13" s="32">
        <v>450.76</v>
      </c>
      <c r="F13" s="32">
        <v>450.76</v>
      </c>
      <c r="G13" s="32">
        <v>450.76</v>
      </c>
      <c r="H13" s="52">
        <f t="shared" si="1"/>
        <v>2704.5600000000004</v>
      </c>
    </row>
    <row r="14" spans="1:8" x14ac:dyDescent="0.25">
      <c r="A14" s="29" t="s">
        <v>60</v>
      </c>
      <c r="B14" s="32">
        <v>72.12</v>
      </c>
      <c r="C14" s="32">
        <v>72.12</v>
      </c>
      <c r="D14" s="32">
        <v>72.12</v>
      </c>
      <c r="E14" s="32">
        <v>72.12</v>
      </c>
      <c r="F14" s="32">
        <v>72.12</v>
      </c>
      <c r="G14" s="32">
        <v>72.12</v>
      </c>
      <c r="H14" s="52">
        <f t="shared" si="1"/>
        <v>432.72</v>
      </c>
    </row>
    <row r="15" spans="1:8" x14ac:dyDescent="0.25">
      <c r="A15" s="29" t="s">
        <v>61</v>
      </c>
      <c r="B15" s="32">
        <v>360.61</v>
      </c>
      <c r="C15" s="32">
        <v>360.61</v>
      </c>
      <c r="D15" s="32">
        <v>360.61</v>
      </c>
      <c r="E15" s="32">
        <v>360.61</v>
      </c>
      <c r="F15" s="32">
        <v>360.61</v>
      </c>
      <c r="G15" s="32">
        <v>360.61</v>
      </c>
      <c r="H15" s="52">
        <f t="shared" si="1"/>
        <v>2163.6600000000003</v>
      </c>
    </row>
    <row r="16" spans="1:8" x14ac:dyDescent="0.25">
      <c r="A16" s="29" t="s">
        <v>62</v>
      </c>
      <c r="B16" s="32"/>
      <c r="C16" s="32"/>
      <c r="D16" s="32"/>
      <c r="E16" s="32">
        <v>270.45999999999998</v>
      </c>
      <c r="F16" s="32"/>
      <c r="G16" s="32"/>
      <c r="H16" s="52">
        <f t="shared" si="1"/>
        <v>270.45999999999998</v>
      </c>
    </row>
    <row r="17" spans="1:8" x14ac:dyDescent="0.25">
      <c r="A17" s="29" t="s">
        <v>53</v>
      </c>
      <c r="B17" s="32"/>
      <c r="C17" s="32"/>
      <c r="D17" s="32"/>
      <c r="E17" s="32"/>
      <c r="F17" s="32"/>
      <c r="G17" s="32"/>
      <c r="H17" s="52">
        <f t="shared" si="1"/>
        <v>0</v>
      </c>
    </row>
    <row r="18" spans="1:8" ht="17.25" customHeight="1" x14ac:dyDescent="0.25">
      <c r="A18" s="50" t="s">
        <v>66</v>
      </c>
      <c r="B18" s="52">
        <f t="shared" ref="B18:G18" si="2">SUM(B9:B17)</f>
        <v>1105</v>
      </c>
      <c r="C18" s="52">
        <f t="shared" si="2"/>
        <v>883.49</v>
      </c>
      <c r="D18" s="52">
        <f t="shared" si="2"/>
        <v>951.34</v>
      </c>
      <c r="E18" s="52">
        <f t="shared" si="2"/>
        <v>1174.72</v>
      </c>
      <c r="F18" s="52">
        <f t="shared" si="2"/>
        <v>974.6</v>
      </c>
      <c r="G18" s="52">
        <f t="shared" si="2"/>
        <v>883.49</v>
      </c>
      <c r="H18" s="52">
        <f t="shared" si="1"/>
        <v>5972.64</v>
      </c>
    </row>
    <row r="19" spans="1:8" ht="19.5" customHeight="1" x14ac:dyDescent="0.25">
      <c r="A19" s="50" t="s">
        <v>63</v>
      </c>
      <c r="B19" s="52">
        <f t="shared" ref="B19:G19" si="3">B7-B18</f>
        <v>-125.35000000000002</v>
      </c>
      <c r="C19" s="52">
        <f t="shared" si="3"/>
        <v>835.39999999999986</v>
      </c>
      <c r="D19" s="52">
        <f t="shared" si="3"/>
        <v>28.309999999999945</v>
      </c>
      <c r="E19" s="52">
        <f t="shared" si="3"/>
        <v>-195.07000000000005</v>
      </c>
      <c r="F19" s="52">
        <f t="shared" si="3"/>
        <v>5.0499999999999545</v>
      </c>
      <c r="G19" s="52">
        <f t="shared" si="3"/>
        <v>997.68000000000006</v>
      </c>
      <c r="H19" s="52">
        <f t="shared" si="1"/>
        <v>1546.0199999999998</v>
      </c>
    </row>
    <row r="20" spans="1:8" ht="18.75" customHeight="1" x14ac:dyDescent="0.25">
      <c r="A20" s="50" t="s">
        <v>64</v>
      </c>
      <c r="B20" s="52">
        <f>B19</f>
        <v>-125.35000000000002</v>
      </c>
      <c r="C20" s="52">
        <f>C19+B20</f>
        <v>710.04999999999984</v>
      </c>
      <c r="D20" s="52">
        <f>D19+C20</f>
        <v>738.35999999999979</v>
      </c>
      <c r="E20" s="52">
        <f>E19+D20</f>
        <v>543.28999999999974</v>
      </c>
      <c r="F20" s="52">
        <f>F19+E20</f>
        <v>548.33999999999969</v>
      </c>
      <c r="G20" s="52">
        <f>G19+F20</f>
        <v>1546.0199999999998</v>
      </c>
      <c r="H20" s="52"/>
    </row>
  </sheetData>
  <sheetProtection algorithmName="SHA-512" hashValue="7EYzurVLYkNvxQQc6gKhoZQAcSarOW6zbx0fjpb/29wSgvcKO70irTtl4WvNAHKGMIQ6oD26J1E4hEr8QZ7oLQ==" saltValue="9MmDZCOIN7r2VLWyHf4U8A==" spinCount="100000" sheet="1" objects="1" scenarios="1"/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D2" sqref="D2"/>
    </sheetView>
  </sheetViews>
  <sheetFormatPr baseColWidth="10" defaultRowHeight="15" x14ac:dyDescent="0.25"/>
  <cols>
    <col min="1" max="1" width="12.42578125" style="27" bestFit="1" customWidth="1"/>
    <col min="2" max="2" width="13.5703125" style="27" bestFit="1" customWidth="1"/>
    <col min="3" max="3" width="13.140625" style="27" bestFit="1" customWidth="1"/>
    <col min="4" max="4" width="27.85546875" style="27" customWidth="1"/>
    <col min="5" max="5" width="24.140625" style="27" customWidth="1"/>
    <col min="6" max="16384" width="11.42578125" style="27"/>
  </cols>
  <sheetData>
    <row r="1" spans="1:5" x14ac:dyDescent="0.25">
      <c r="A1" s="37" t="s">
        <v>86</v>
      </c>
      <c r="B1" s="37" t="s">
        <v>87</v>
      </c>
      <c r="C1" s="37" t="s">
        <v>88</v>
      </c>
      <c r="D1" s="37" t="s">
        <v>193</v>
      </c>
      <c r="E1" s="37" t="s">
        <v>194</v>
      </c>
    </row>
    <row r="2" spans="1:5" x14ac:dyDescent="0.25">
      <c r="A2" s="27" t="s">
        <v>89</v>
      </c>
      <c r="B2" s="27" t="s">
        <v>90</v>
      </c>
      <c r="C2" s="27" t="s">
        <v>188</v>
      </c>
    </row>
    <row r="3" spans="1:5" x14ac:dyDescent="0.25">
      <c r="A3" s="27" t="s">
        <v>215</v>
      </c>
      <c r="B3" s="27" t="s">
        <v>92</v>
      </c>
      <c r="C3" s="27" t="s">
        <v>210</v>
      </c>
    </row>
    <row r="4" spans="1:5" x14ac:dyDescent="0.25">
      <c r="A4" s="27" t="s">
        <v>189</v>
      </c>
      <c r="B4" s="27" t="s">
        <v>93</v>
      </c>
      <c r="C4" s="27" t="s">
        <v>211</v>
      </c>
    </row>
    <row r="5" spans="1:5" x14ac:dyDescent="0.25">
      <c r="A5" s="27" t="s">
        <v>216</v>
      </c>
      <c r="B5" s="27" t="s">
        <v>94</v>
      </c>
      <c r="C5" s="27" t="s">
        <v>212</v>
      </c>
    </row>
    <row r="6" spans="1:5" x14ac:dyDescent="0.25">
      <c r="A6" s="27" t="s">
        <v>95</v>
      </c>
      <c r="B6" s="27" t="s">
        <v>96</v>
      </c>
      <c r="C6" s="27" t="s">
        <v>213</v>
      </c>
    </row>
    <row r="7" spans="1:5" x14ac:dyDescent="0.25">
      <c r="A7" s="27" t="s">
        <v>217</v>
      </c>
      <c r="B7" s="27" t="s">
        <v>97</v>
      </c>
      <c r="C7" s="27" t="s">
        <v>214</v>
      </c>
    </row>
    <row r="8" spans="1:5" x14ac:dyDescent="0.25">
      <c r="A8" s="27" t="s">
        <v>218</v>
      </c>
      <c r="B8" s="27" t="s">
        <v>98</v>
      </c>
      <c r="C8" s="27" t="s">
        <v>99</v>
      </c>
    </row>
    <row r="9" spans="1:5" x14ac:dyDescent="0.25">
      <c r="A9" s="27" t="s">
        <v>91</v>
      </c>
      <c r="B9" s="27" t="s">
        <v>100</v>
      </c>
      <c r="C9" s="27" t="s">
        <v>192</v>
      </c>
    </row>
    <row r="10" spans="1:5" x14ac:dyDescent="0.25">
      <c r="A10" s="27" t="s">
        <v>97</v>
      </c>
      <c r="B10" s="27" t="s">
        <v>101</v>
      </c>
      <c r="C10" s="27" t="s">
        <v>102</v>
      </c>
    </row>
    <row r="11" spans="1:5" x14ac:dyDescent="0.25">
      <c r="A11" s="27" t="s">
        <v>103</v>
      </c>
      <c r="B11" s="27" t="s">
        <v>103</v>
      </c>
      <c r="C11" s="27" t="s">
        <v>140</v>
      </c>
    </row>
    <row r="12" spans="1:5" x14ac:dyDescent="0.25">
      <c r="A12" s="27" t="s">
        <v>219</v>
      </c>
      <c r="B12" s="27" t="s">
        <v>104</v>
      </c>
      <c r="C12" s="27" t="s">
        <v>214</v>
      </c>
    </row>
    <row r="13" spans="1:5" x14ac:dyDescent="0.25">
      <c r="A13" s="27" t="s">
        <v>191</v>
      </c>
      <c r="B13" s="27" t="s">
        <v>106</v>
      </c>
      <c r="C13" s="27" t="s">
        <v>190</v>
      </c>
    </row>
    <row r="14" spans="1:5" x14ac:dyDescent="0.25">
      <c r="A14" s="27" t="s">
        <v>220</v>
      </c>
      <c r="B14" s="27" t="s">
        <v>108</v>
      </c>
      <c r="C14" s="27" t="s">
        <v>109</v>
      </c>
    </row>
    <row r="15" spans="1:5" x14ac:dyDescent="0.25">
      <c r="A15" s="27" t="s">
        <v>221</v>
      </c>
      <c r="B15" s="27" t="s">
        <v>110</v>
      </c>
      <c r="C15" s="27" t="s">
        <v>102</v>
      </c>
    </row>
    <row r="16" spans="1:5" x14ac:dyDescent="0.25">
      <c r="A16" s="27" t="s">
        <v>111</v>
      </c>
      <c r="B16" s="27" t="s">
        <v>112</v>
      </c>
      <c r="C16" s="27" t="s">
        <v>113</v>
      </c>
    </row>
    <row r="17" spans="1:3" x14ac:dyDescent="0.25">
      <c r="A17" s="27" t="s">
        <v>114</v>
      </c>
      <c r="B17" s="27" t="s">
        <v>115</v>
      </c>
      <c r="C17" s="27" t="s">
        <v>116</v>
      </c>
    </row>
    <row r="18" spans="1:3" x14ac:dyDescent="0.25">
      <c r="A18" s="27" t="s">
        <v>117</v>
      </c>
      <c r="B18" s="27" t="s">
        <v>103</v>
      </c>
      <c r="C18" s="27" t="s">
        <v>118</v>
      </c>
    </row>
    <row r="19" spans="1:3" x14ac:dyDescent="0.25">
      <c r="A19" s="27" t="s">
        <v>100</v>
      </c>
      <c r="B19" s="27" t="s">
        <v>92</v>
      </c>
      <c r="C19" s="27" t="s">
        <v>107</v>
      </c>
    </row>
    <row r="20" spans="1:3" x14ac:dyDescent="0.25">
      <c r="A20" s="27" t="s">
        <v>119</v>
      </c>
      <c r="B20" s="27" t="s">
        <v>120</v>
      </c>
      <c r="C20" s="27" t="s">
        <v>121</v>
      </c>
    </row>
    <row r="21" spans="1:3" x14ac:dyDescent="0.25">
      <c r="A21" s="27" t="s">
        <v>122</v>
      </c>
      <c r="B21" s="27" t="s">
        <v>123</v>
      </c>
      <c r="C21" s="27" t="s">
        <v>124</v>
      </c>
    </row>
    <row r="22" spans="1:3" x14ac:dyDescent="0.25">
      <c r="A22" s="27" t="s">
        <v>91</v>
      </c>
      <c r="B22" s="27" t="s">
        <v>92</v>
      </c>
      <c r="C22" s="27" t="s">
        <v>125</v>
      </c>
    </row>
    <row r="23" spans="1:3" x14ac:dyDescent="0.25">
      <c r="A23" s="27" t="s">
        <v>126</v>
      </c>
      <c r="B23" s="27" t="s">
        <v>114</v>
      </c>
      <c r="C23" s="27" t="s">
        <v>127</v>
      </c>
    </row>
    <row r="24" spans="1:3" x14ac:dyDescent="0.25">
      <c r="A24" s="27" t="s">
        <v>128</v>
      </c>
      <c r="B24" s="27" t="s">
        <v>106</v>
      </c>
      <c r="C24" s="27" t="s">
        <v>107</v>
      </c>
    </row>
    <row r="25" spans="1:3" x14ac:dyDescent="0.25">
      <c r="A25" s="27" t="s">
        <v>100</v>
      </c>
      <c r="B25" s="27" t="s">
        <v>129</v>
      </c>
      <c r="C25" s="27" t="s">
        <v>124</v>
      </c>
    </row>
    <row r="26" spans="1:3" x14ac:dyDescent="0.25">
      <c r="A26" s="27" t="s">
        <v>130</v>
      </c>
      <c r="B26" s="27" t="s">
        <v>131</v>
      </c>
      <c r="C26" s="27" t="s">
        <v>132</v>
      </c>
    </row>
    <row r="27" spans="1:3" x14ac:dyDescent="0.25">
      <c r="A27" s="27" t="s">
        <v>133</v>
      </c>
      <c r="B27" s="27" t="s">
        <v>92</v>
      </c>
      <c r="C27" s="27" t="s">
        <v>134</v>
      </c>
    </row>
    <row r="28" spans="1:3" x14ac:dyDescent="0.25">
      <c r="A28" s="27" t="s">
        <v>135</v>
      </c>
      <c r="B28" s="27" t="s">
        <v>136</v>
      </c>
      <c r="C28" s="27" t="s">
        <v>137</v>
      </c>
    </row>
    <row r="29" spans="1:3" x14ac:dyDescent="0.25">
      <c r="A29" s="27" t="s">
        <v>138</v>
      </c>
      <c r="B29" s="27" t="s">
        <v>139</v>
      </c>
      <c r="C29" s="27" t="s">
        <v>124</v>
      </c>
    </row>
    <row r="30" spans="1:3" x14ac:dyDescent="0.25">
      <c r="A30" s="27" t="s">
        <v>105</v>
      </c>
      <c r="B30" s="27" t="s">
        <v>115</v>
      </c>
      <c r="C30" s="27" t="s">
        <v>140</v>
      </c>
    </row>
    <row r="31" spans="1:3" x14ac:dyDescent="0.25">
      <c r="A31" s="27" t="s">
        <v>141</v>
      </c>
      <c r="B31" s="27" t="s">
        <v>142</v>
      </c>
      <c r="C31" s="27" t="s">
        <v>143</v>
      </c>
    </row>
    <row r="32" spans="1:3" x14ac:dyDescent="0.25">
      <c r="A32" s="27" t="s">
        <v>144</v>
      </c>
      <c r="B32" s="27" t="s">
        <v>105</v>
      </c>
      <c r="C32" s="27" t="s">
        <v>145</v>
      </c>
    </row>
    <row r="33" spans="1:3" x14ac:dyDescent="0.25">
      <c r="A33" s="27" t="s">
        <v>146</v>
      </c>
      <c r="B33" s="27" t="s">
        <v>147</v>
      </c>
      <c r="C33" s="27" t="s">
        <v>148</v>
      </c>
    </row>
    <row r="34" spans="1:3" x14ac:dyDescent="0.25">
      <c r="A34" s="27" t="s">
        <v>149</v>
      </c>
      <c r="B34" s="27" t="s">
        <v>150</v>
      </c>
      <c r="C34" s="27" t="s">
        <v>151</v>
      </c>
    </row>
    <row r="35" spans="1:3" x14ac:dyDescent="0.25">
      <c r="A35" s="27" t="s">
        <v>152</v>
      </c>
      <c r="B35" s="27" t="s">
        <v>153</v>
      </c>
      <c r="C35" s="27" t="s">
        <v>154</v>
      </c>
    </row>
    <row r="36" spans="1:3" x14ac:dyDescent="0.25">
      <c r="A36" s="27" t="s">
        <v>155</v>
      </c>
      <c r="B36" s="27" t="s">
        <v>105</v>
      </c>
      <c r="C36" s="27" t="s">
        <v>156</v>
      </c>
    </row>
    <row r="37" spans="1:3" x14ac:dyDescent="0.25">
      <c r="A37" s="27" t="s">
        <v>157</v>
      </c>
      <c r="B37" s="27" t="s">
        <v>158</v>
      </c>
      <c r="C37" s="27" t="s">
        <v>159</v>
      </c>
    </row>
    <row r="38" spans="1:3" x14ac:dyDescent="0.25">
      <c r="A38" s="27" t="s">
        <v>93</v>
      </c>
      <c r="B38" s="27" t="s">
        <v>106</v>
      </c>
      <c r="C38" s="27" t="s">
        <v>102</v>
      </c>
    </row>
    <row r="39" spans="1:3" x14ac:dyDescent="0.25">
      <c r="A39" s="27" t="s">
        <v>160</v>
      </c>
      <c r="B39" s="27" t="s">
        <v>161</v>
      </c>
      <c r="C39" s="27" t="s">
        <v>107</v>
      </c>
    </row>
    <row r="40" spans="1:3" x14ac:dyDescent="0.25">
      <c r="A40" s="27" t="s">
        <v>162</v>
      </c>
      <c r="B40" s="27" t="s">
        <v>163</v>
      </c>
      <c r="C40" s="27" t="s">
        <v>164</v>
      </c>
    </row>
    <row r="41" spans="1:3" x14ac:dyDescent="0.25">
      <c r="A41" s="27" t="s">
        <v>165</v>
      </c>
      <c r="B41" s="27" t="s">
        <v>166</v>
      </c>
      <c r="C41" s="27" t="s">
        <v>167</v>
      </c>
    </row>
    <row r="42" spans="1:3" x14ac:dyDescent="0.25">
      <c r="A42" s="27" t="s">
        <v>115</v>
      </c>
      <c r="B42" s="27" t="s">
        <v>168</v>
      </c>
      <c r="C42" s="27" t="s">
        <v>169</v>
      </c>
    </row>
    <row r="43" spans="1:3" x14ac:dyDescent="0.25">
      <c r="A43" s="27" t="s">
        <v>170</v>
      </c>
      <c r="B43" s="27" t="s">
        <v>171</v>
      </c>
      <c r="C43" s="27" t="s">
        <v>172</v>
      </c>
    </row>
    <row r="44" spans="1:3" x14ac:dyDescent="0.25">
      <c r="A44" s="27" t="s">
        <v>173</v>
      </c>
      <c r="B44" s="27" t="s">
        <v>174</v>
      </c>
      <c r="C44" s="27" t="s">
        <v>175</v>
      </c>
    </row>
    <row r="45" spans="1:3" x14ac:dyDescent="0.25">
      <c r="A45" s="27" t="s">
        <v>106</v>
      </c>
      <c r="B45" s="27" t="s">
        <v>176</v>
      </c>
      <c r="C45" s="27" t="s">
        <v>99</v>
      </c>
    </row>
    <row r="46" spans="1:3" x14ac:dyDescent="0.25">
      <c r="A46" s="27" t="s">
        <v>177</v>
      </c>
      <c r="B46" s="27" t="s">
        <v>178</v>
      </c>
      <c r="C46" s="27" t="s">
        <v>179</v>
      </c>
    </row>
    <row r="47" spans="1:3" x14ac:dyDescent="0.25">
      <c r="A47" s="27" t="s">
        <v>180</v>
      </c>
      <c r="B47" s="27" t="s">
        <v>181</v>
      </c>
      <c r="C47" s="27" t="s">
        <v>182</v>
      </c>
    </row>
    <row r="48" spans="1:3" x14ac:dyDescent="0.25">
      <c r="A48" s="27" t="s">
        <v>183</v>
      </c>
      <c r="B48" s="27" t="s">
        <v>184</v>
      </c>
      <c r="C48" s="27" t="s">
        <v>185</v>
      </c>
    </row>
    <row r="49" spans="1:3" x14ac:dyDescent="0.25">
      <c r="A49" s="27" t="s">
        <v>92</v>
      </c>
      <c r="B49" s="27" t="s">
        <v>186</v>
      </c>
      <c r="C49" s="27" t="s">
        <v>187</v>
      </c>
    </row>
    <row r="50" spans="1:3" x14ac:dyDescent="0.25">
      <c r="A50" s="27" t="s">
        <v>114</v>
      </c>
      <c r="B50" s="27" t="s">
        <v>114</v>
      </c>
      <c r="C50" s="27" t="s">
        <v>140</v>
      </c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/>
  </sheetViews>
  <sheetFormatPr baseColWidth="10" defaultRowHeight="15" x14ac:dyDescent="0.25"/>
  <cols>
    <col min="1" max="1" width="12.42578125" style="27" bestFit="1" customWidth="1"/>
    <col min="2" max="2" width="13.5703125" style="27" bestFit="1" customWidth="1"/>
    <col min="3" max="3" width="13.140625" style="27" bestFit="1" customWidth="1"/>
    <col min="4" max="4" width="31.7109375" style="27" bestFit="1" customWidth="1"/>
    <col min="5" max="5" width="27.5703125" style="27" bestFit="1" customWidth="1"/>
    <col min="6" max="16384" width="11.42578125" style="27"/>
  </cols>
  <sheetData>
    <row r="1" spans="1:5" x14ac:dyDescent="0.25">
      <c r="A1" s="37" t="s">
        <v>86</v>
      </c>
      <c r="B1" s="37" t="s">
        <v>87</v>
      </c>
      <c r="C1" s="37" t="s">
        <v>88</v>
      </c>
      <c r="D1" s="37" t="s">
        <v>193</v>
      </c>
      <c r="E1" s="37" t="s">
        <v>194</v>
      </c>
    </row>
    <row r="2" spans="1:5" x14ac:dyDescent="0.25">
      <c r="A2" s="27" t="s">
        <v>89</v>
      </c>
      <c r="B2" s="27" t="s">
        <v>90</v>
      </c>
      <c r="C2" s="27" t="s">
        <v>188</v>
      </c>
      <c r="D2" s="27" t="str">
        <f>CONCATENATE(A2," ",B2,", ",C2)</f>
        <v>BRAU VILALTA, MIQUEL</v>
      </c>
      <c r="E2" s="27" t="s">
        <v>222</v>
      </c>
    </row>
    <row r="3" spans="1:5" x14ac:dyDescent="0.25">
      <c r="A3" s="27" t="s">
        <v>215</v>
      </c>
      <c r="B3" s="27" t="s">
        <v>92</v>
      </c>
      <c r="C3" s="27" t="s">
        <v>210</v>
      </c>
      <c r="D3" s="27" t="str">
        <f t="shared" ref="D3:D50" si="0">CONCATENATE(A3," ",B3,", ",C3)</f>
        <v>ROBERT LOPEZ, ANGELS</v>
      </c>
      <c r="E3" s="27" t="s">
        <v>223</v>
      </c>
    </row>
    <row r="4" spans="1:5" x14ac:dyDescent="0.25">
      <c r="A4" s="27" t="s">
        <v>189</v>
      </c>
      <c r="B4" s="27" t="s">
        <v>93</v>
      </c>
      <c r="C4" s="27" t="s">
        <v>211</v>
      </c>
      <c r="D4" s="27" t="str">
        <f t="shared" si="0"/>
        <v>CAMPS GONZALEZ, LLUISA</v>
      </c>
      <c r="E4" s="27" t="s">
        <v>224</v>
      </c>
    </row>
    <row r="5" spans="1:5" x14ac:dyDescent="0.25">
      <c r="A5" s="27" t="s">
        <v>216</v>
      </c>
      <c r="B5" s="27" t="s">
        <v>94</v>
      </c>
      <c r="C5" s="27" t="s">
        <v>212</v>
      </c>
      <c r="D5" s="27" t="str">
        <f t="shared" si="0"/>
        <v>CIVIT DELCOR, ALBERT</v>
      </c>
      <c r="E5" s="27" t="s">
        <v>225</v>
      </c>
    </row>
    <row r="6" spans="1:5" x14ac:dyDescent="0.25">
      <c r="A6" s="27" t="s">
        <v>95</v>
      </c>
      <c r="B6" s="27" t="s">
        <v>96</v>
      </c>
      <c r="C6" s="27" t="s">
        <v>213</v>
      </c>
      <c r="D6" s="27" t="str">
        <f t="shared" si="0"/>
        <v>SOLER CAMPINS, DAMIÀ</v>
      </c>
      <c r="E6" s="27" t="s">
        <v>226</v>
      </c>
    </row>
    <row r="7" spans="1:5" x14ac:dyDescent="0.25">
      <c r="A7" s="27" t="s">
        <v>217</v>
      </c>
      <c r="B7" s="27" t="s">
        <v>97</v>
      </c>
      <c r="C7" s="27" t="s">
        <v>214</v>
      </c>
      <c r="D7" s="27" t="str">
        <f t="shared" si="0"/>
        <v>SERRES FLORES, JOAN</v>
      </c>
      <c r="E7" s="27" t="s">
        <v>227</v>
      </c>
    </row>
    <row r="8" spans="1:5" x14ac:dyDescent="0.25">
      <c r="A8" s="27" t="s">
        <v>218</v>
      </c>
      <c r="B8" s="27" t="s">
        <v>98</v>
      </c>
      <c r="C8" s="27" t="s">
        <v>99</v>
      </c>
      <c r="D8" s="27" t="str">
        <f t="shared" si="0"/>
        <v>FONTS ALCALA, GABRIEL</v>
      </c>
      <c r="E8" s="27" t="s">
        <v>228</v>
      </c>
    </row>
    <row r="9" spans="1:5" x14ac:dyDescent="0.25">
      <c r="A9" s="27" t="s">
        <v>91</v>
      </c>
      <c r="B9" s="27" t="s">
        <v>100</v>
      </c>
      <c r="C9" s="27" t="s">
        <v>192</v>
      </c>
      <c r="D9" s="27" t="str">
        <f t="shared" si="0"/>
        <v>FERNANDEZ RUIZ, CARME</v>
      </c>
      <c r="E9" s="27" t="s">
        <v>229</v>
      </c>
    </row>
    <row r="10" spans="1:5" x14ac:dyDescent="0.25">
      <c r="A10" s="27" t="s">
        <v>97</v>
      </c>
      <c r="B10" s="27" t="s">
        <v>101</v>
      </c>
      <c r="C10" s="27" t="s">
        <v>102</v>
      </c>
      <c r="D10" s="27" t="str">
        <f t="shared" si="0"/>
        <v>FLORES CORTES, JUAN</v>
      </c>
      <c r="E10" s="27" t="s">
        <v>230</v>
      </c>
    </row>
    <row r="11" spans="1:5" x14ac:dyDescent="0.25">
      <c r="A11" s="27" t="s">
        <v>103</v>
      </c>
      <c r="B11" s="27" t="s">
        <v>103</v>
      </c>
      <c r="C11" s="27" t="s">
        <v>140</v>
      </c>
      <c r="D11" s="27" t="str">
        <f t="shared" si="0"/>
        <v>RODRIGUEZ RODRIGUEZ, VICTORIA</v>
      </c>
      <c r="E11" s="27" t="s">
        <v>231</v>
      </c>
    </row>
    <row r="12" spans="1:5" x14ac:dyDescent="0.25">
      <c r="A12" s="27" t="s">
        <v>219</v>
      </c>
      <c r="B12" s="27" t="s">
        <v>104</v>
      </c>
      <c r="C12" s="27" t="s">
        <v>214</v>
      </c>
      <c r="D12" s="27" t="str">
        <f t="shared" si="0"/>
        <v>RIUS LUCENO, JOAN</v>
      </c>
      <c r="E12" s="27" t="s">
        <v>232</v>
      </c>
    </row>
    <row r="13" spans="1:5" x14ac:dyDescent="0.25">
      <c r="A13" s="27" t="s">
        <v>191</v>
      </c>
      <c r="B13" s="27" t="s">
        <v>106</v>
      </c>
      <c r="C13" s="27" t="s">
        <v>190</v>
      </c>
      <c r="D13" s="27" t="str">
        <f t="shared" si="0"/>
        <v>PONS GARCIA, JOSEP</v>
      </c>
      <c r="E13" s="27" t="s">
        <v>233</v>
      </c>
    </row>
    <row r="14" spans="1:5" x14ac:dyDescent="0.25">
      <c r="A14" s="27" t="s">
        <v>220</v>
      </c>
      <c r="B14" s="27" t="s">
        <v>108</v>
      </c>
      <c r="C14" s="27" t="s">
        <v>109</v>
      </c>
      <c r="D14" s="27" t="str">
        <f t="shared" si="0"/>
        <v>CASELLES AGUILAR, FCO JOSE</v>
      </c>
      <c r="E14" s="27" t="s">
        <v>234</v>
      </c>
    </row>
    <row r="15" spans="1:5" x14ac:dyDescent="0.25">
      <c r="A15" s="27" t="s">
        <v>221</v>
      </c>
      <c r="B15" s="27" t="s">
        <v>110</v>
      </c>
      <c r="C15" s="27" t="s">
        <v>102</v>
      </c>
      <c r="D15" s="27" t="str">
        <f t="shared" si="0"/>
        <v>MORERA MONREAL, JUAN</v>
      </c>
      <c r="E15" s="27" t="s">
        <v>235</v>
      </c>
    </row>
    <row r="16" spans="1:5" x14ac:dyDescent="0.25">
      <c r="A16" s="27" t="s">
        <v>111</v>
      </c>
      <c r="B16" s="27" t="s">
        <v>112</v>
      </c>
      <c r="C16" s="27" t="s">
        <v>113</v>
      </c>
      <c r="D16" s="27" t="str">
        <f t="shared" si="0"/>
        <v>SOROLLA ARELLANO, ANTONIO</v>
      </c>
      <c r="E16" s="27" t="s">
        <v>236</v>
      </c>
    </row>
    <row r="17" spans="1:5" x14ac:dyDescent="0.25">
      <c r="A17" s="27" t="s">
        <v>114</v>
      </c>
      <c r="B17" s="27" t="s">
        <v>115</v>
      </c>
      <c r="C17" s="27" t="s">
        <v>116</v>
      </c>
      <c r="D17" s="27" t="str">
        <f t="shared" si="0"/>
        <v>MARTINEZ SANCHEZ, M CARMEN</v>
      </c>
      <c r="E17" s="27" t="s">
        <v>237</v>
      </c>
    </row>
    <row r="18" spans="1:5" x14ac:dyDescent="0.25">
      <c r="A18" s="27" t="s">
        <v>117</v>
      </c>
      <c r="B18" s="27" t="s">
        <v>103</v>
      </c>
      <c r="C18" s="27" t="s">
        <v>118</v>
      </c>
      <c r="D18" s="27" t="str">
        <f t="shared" si="0"/>
        <v>ALEGRIA RODRIGUEZ, ALEJANDRO</v>
      </c>
      <c r="E18" s="27" t="s">
        <v>238</v>
      </c>
    </row>
    <row r="19" spans="1:5" x14ac:dyDescent="0.25">
      <c r="A19" s="27" t="s">
        <v>100</v>
      </c>
      <c r="B19" s="27" t="s">
        <v>92</v>
      </c>
      <c r="C19" s="27" t="s">
        <v>107</v>
      </c>
      <c r="D19" s="27" t="str">
        <f t="shared" si="0"/>
        <v>RUIZ LOPEZ, JOSE</v>
      </c>
      <c r="E19" s="27" t="s">
        <v>239</v>
      </c>
    </row>
    <row r="20" spans="1:5" x14ac:dyDescent="0.25">
      <c r="A20" s="27" t="s">
        <v>119</v>
      </c>
      <c r="B20" s="27" t="s">
        <v>120</v>
      </c>
      <c r="C20" s="27" t="s">
        <v>121</v>
      </c>
      <c r="D20" s="27" t="str">
        <f t="shared" si="0"/>
        <v>COSTA MOLINARI, JESUS</v>
      </c>
      <c r="E20" s="27" t="s">
        <v>240</v>
      </c>
    </row>
    <row r="21" spans="1:5" x14ac:dyDescent="0.25">
      <c r="A21" s="27" t="s">
        <v>122</v>
      </c>
      <c r="B21" s="27" t="s">
        <v>123</v>
      </c>
      <c r="C21" s="27" t="s">
        <v>124</v>
      </c>
      <c r="D21" s="27" t="str">
        <f t="shared" si="0"/>
        <v>LANCHO CERRO, FRANCISCO</v>
      </c>
      <c r="E21" s="27" t="s">
        <v>241</v>
      </c>
    </row>
    <row r="22" spans="1:5" x14ac:dyDescent="0.25">
      <c r="A22" s="27" t="s">
        <v>91</v>
      </c>
      <c r="B22" s="27" t="s">
        <v>92</v>
      </c>
      <c r="C22" s="27" t="s">
        <v>125</v>
      </c>
      <c r="D22" s="27" t="str">
        <f t="shared" si="0"/>
        <v>FERNANDEZ LOPEZ, CONCEPCION</v>
      </c>
      <c r="E22" s="27" t="s">
        <v>242</v>
      </c>
    </row>
    <row r="23" spans="1:5" x14ac:dyDescent="0.25">
      <c r="A23" s="27" t="s">
        <v>126</v>
      </c>
      <c r="B23" s="27" t="s">
        <v>114</v>
      </c>
      <c r="C23" s="27" t="s">
        <v>127</v>
      </c>
      <c r="D23" s="27" t="str">
        <f t="shared" si="0"/>
        <v>JUAREZ MARTINEZ, ALFREDO</v>
      </c>
      <c r="E23" s="27" t="s">
        <v>243</v>
      </c>
    </row>
    <row r="24" spans="1:5" x14ac:dyDescent="0.25">
      <c r="A24" s="27" t="s">
        <v>128</v>
      </c>
      <c r="B24" s="27" t="s">
        <v>106</v>
      </c>
      <c r="C24" s="27" t="s">
        <v>107</v>
      </c>
      <c r="D24" s="27" t="str">
        <f t="shared" si="0"/>
        <v>SOTOMAYOR GARCIA, JOSE</v>
      </c>
      <c r="E24" s="27" t="s">
        <v>244</v>
      </c>
    </row>
    <row r="25" spans="1:5" x14ac:dyDescent="0.25">
      <c r="A25" s="27" t="s">
        <v>100</v>
      </c>
      <c r="B25" s="27" t="s">
        <v>129</v>
      </c>
      <c r="C25" s="27" t="s">
        <v>124</v>
      </c>
      <c r="D25" s="27" t="str">
        <f t="shared" si="0"/>
        <v>RUIZ ROMAN, FRANCISCO</v>
      </c>
      <c r="E25" s="27" t="s">
        <v>245</v>
      </c>
    </row>
    <row r="26" spans="1:5" x14ac:dyDescent="0.25">
      <c r="A26" s="27" t="s">
        <v>130</v>
      </c>
      <c r="B26" s="27" t="s">
        <v>131</v>
      </c>
      <c r="C26" s="27" t="s">
        <v>132</v>
      </c>
      <c r="D26" s="27" t="str">
        <f t="shared" si="0"/>
        <v>CAMPO ONCINS, JOAQUIN</v>
      </c>
      <c r="E26" s="27" t="s">
        <v>246</v>
      </c>
    </row>
    <row r="27" spans="1:5" x14ac:dyDescent="0.25">
      <c r="A27" s="27" t="s">
        <v>133</v>
      </c>
      <c r="B27" s="27" t="s">
        <v>92</v>
      </c>
      <c r="C27" s="27" t="s">
        <v>134</v>
      </c>
      <c r="D27" s="27" t="str">
        <f t="shared" si="0"/>
        <v>CERRILLO LOPEZ, ONOFRE</v>
      </c>
      <c r="E27" s="27" t="s">
        <v>247</v>
      </c>
    </row>
    <row r="28" spans="1:5" x14ac:dyDescent="0.25">
      <c r="A28" s="27" t="s">
        <v>135</v>
      </c>
      <c r="B28" s="27" t="s">
        <v>136</v>
      </c>
      <c r="C28" s="27" t="s">
        <v>137</v>
      </c>
      <c r="D28" s="27" t="str">
        <f t="shared" si="0"/>
        <v>MARTI VIZCARRI, ROSA</v>
      </c>
      <c r="E28" s="27" t="s">
        <v>248</v>
      </c>
    </row>
    <row r="29" spans="1:5" x14ac:dyDescent="0.25">
      <c r="A29" s="27" t="s">
        <v>138</v>
      </c>
      <c r="B29" s="27" t="s">
        <v>139</v>
      </c>
      <c r="C29" s="27" t="s">
        <v>124</v>
      </c>
      <c r="D29" s="27" t="str">
        <f t="shared" si="0"/>
        <v>HUESCA ARCHS, FRANCISCO</v>
      </c>
      <c r="E29" s="27" t="s">
        <v>249</v>
      </c>
    </row>
    <row r="30" spans="1:5" x14ac:dyDescent="0.25">
      <c r="A30" s="27" t="s">
        <v>105</v>
      </c>
      <c r="B30" s="27" t="s">
        <v>115</v>
      </c>
      <c r="C30" s="27" t="s">
        <v>140</v>
      </c>
      <c r="D30" s="27" t="str">
        <f t="shared" si="0"/>
        <v>PEREZ SANCHEZ, VICTORIA</v>
      </c>
      <c r="E30" s="27" t="s">
        <v>250</v>
      </c>
    </row>
    <row r="31" spans="1:5" x14ac:dyDescent="0.25">
      <c r="A31" s="27" t="s">
        <v>141</v>
      </c>
      <c r="B31" s="27" t="s">
        <v>142</v>
      </c>
      <c r="C31" s="27" t="s">
        <v>143</v>
      </c>
      <c r="D31" s="27" t="str">
        <f t="shared" si="0"/>
        <v>CASTEJON NAVARRO, ANGEL</v>
      </c>
      <c r="E31" s="27" t="s">
        <v>251</v>
      </c>
    </row>
    <row r="32" spans="1:5" x14ac:dyDescent="0.25">
      <c r="A32" s="27" t="s">
        <v>144</v>
      </c>
      <c r="B32" s="27" t="s">
        <v>105</v>
      </c>
      <c r="C32" s="27" t="s">
        <v>145</v>
      </c>
      <c r="D32" s="27" t="str">
        <f t="shared" si="0"/>
        <v>CADENAS PEREZ, DOMINGO</v>
      </c>
      <c r="E32" s="27" t="s">
        <v>252</v>
      </c>
    </row>
    <row r="33" spans="1:5" x14ac:dyDescent="0.25">
      <c r="A33" s="27" t="s">
        <v>146</v>
      </c>
      <c r="B33" s="27" t="s">
        <v>147</v>
      </c>
      <c r="C33" s="27" t="s">
        <v>148</v>
      </c>
      <c r="D33" s="27" t="str">
        <f t="shared" si="0"/>
        <v>DOMENECH ARIZA, AMADEO</v>
      </c>
      <c r="E33" s="27" t="s">
        <v>253</v>
      </c>
    </row>
    <row r="34" spans="1:5" x14ac:dyDescent="0.25">
      <c r="A34" s="27" t="s">
        <v>149</v>
      </c>
      <c r="B34" s="27" t="s">
        <v>150</v>
      </c>
      <c r="C34" s="27" t="s">
        <v>151</v>
      </c>
      <c r="D34" s="27" t="str">
        <f t="shared" si="0"/>
        <v>MANERO CALVO, ADRIAN</v>
      </c>
      <c r="E34" s="27" t="s">
        <v>254</v>
      </c>
    </row>
    <row r="35" spans="1:5" x14ac:dyDescent="0.25">
      <c r="A35" s="27" t="s">
        <v>152</v>
      </c>
      <c r="B35" s="27" t="s">
        <v>153</v>
      </c>
      <c r="C35" s="27" t="s">
        <v>154</v>
      </c>
      <c r="D35" s="27" t="str">
        <f t="shared" si="0"/>
        <v>REQUENA PALACIOS, FIDEL</v>
      </c>
      <c r="E35" s="27" t="s">
        <v>255</v>
      </c>
    </row>
    <row r="36" spans="1:5" x14ac:dyDescent="0.25">
      <c r="A36" s="27" t="s">
        <v>155</v>
      </c>
      <c r="B36" s="27" t="s">
        <v>105</v>
      </c>
      <c r="C36" s="27" t="s">
        <v>156</v>
      </c>
      <c r="D36" s="27" t="str">
        <f t="shared" si="0"/>
        <v>BENITO PEREZ, RAFAEL</v>
      </c>
      <c r="E36" s="27" t="s">
        <v>256</v>
      </c>
    </row>
    <row r="37" spans="1:5" x14ac:dyDescent="0.25">
      <c r="A37" s="27" t="s">
        <v>157</v>
      </c>
      <c r="B37" s="27" t="s">
        <v>158</v>
      </c>
      <c r="C37" s="27" t="s">
        <v>159</v>
      </c>
      <c r="D37" s="27" t="str">
        <f t="shared" si="0"/>
        <v>PUIG VILLAGRASA, AGUSTIN</v>
      </c>
      <c r="E37" s="27" t="s">
        <v>257</v>
      </c>
    </row>
    <row r="38" spans="1:5" x14ac:dyDescent="0.25">
      <c r="A38" s="27" t="s">
        <v>93</v>
      </c>
      <c r="B38" s="27" t="s">
        <v>106</v>
      </c>
      <c r="C38" s="27" t="s">
        <v>102</v>
      </c>
      <c r="D38" s="27" t="str">
        <f t="shared" si="0"/>
        <v>GONZALEZ GARCIA, JUAN</v>
      </c>
      <c r="E38" s="27" t="s">
        <v>258</v>
      </c>
    </row>
    <row r="39" spans="1:5" x14ac:dyDescent="0.25">
      <c r="A39" s="27" t="s">
        <v>160</v>
      </c>
      <c r="B39" s="27" t="s">
        <v>161</v>
      </c>
      <c r="C39" s="27" t="s">
        <v>107</v>
      </c>
      <c r="D39" s="27" t="str">
        <f t="shared" si="0"/>
        <v>SALA TORRES, JOSE</v>
      </c>
      <c r="E39" s="27" t="s">
        <v>259</v>
      </c>
    </row>
    <row r="40" spans="1:5" x14ac:dyDescent="0.25">
      <c r="A40" s="27" t="s">
        <v>162</v>
      </c>
      <c r="B40" s="27" t="s">
        <v>163</v>
      </c>
      <c r="C40" s="27" t="s">
        <v>164</v>
      </c>
      <c r="D40" s="27" t="str">
        <f t="shared" si="0"/>
        <v>TOLEDANO ESCUDERO, PABLO</v>
      </c>
      <c r="E40" s="27" t="s">
        <v>260</v>
      </c>
    </row>
    <row r="41" spans="1:5" x14ac:dyDescent="0.25">
      <c r="A41" s="27" t="s">
        <v>165</v>
      </c>
      <c r="B41" s="27" t="s">
        <v>166</v>
      </c>
      <c r="C41" s="27" t="s">
        <v>167</v>
      </c>
      <c r="D41" s="27" t="str">
        <f t="shared" si="0"/>
        <v>FERRER CAMPA, MONTSERRAT</v>
      </c>
      <c r="E41" s="27" t="s">
        <v>261</v>
      </c>
    </row>
    <row r="42" spans="1:5" x14ac:dyDescent="0.25">
      <c r="A42" s="27" t="s">
        <v>115</v>
      </c>
      <c r="B42" s="27" t="s">
        <v>168</v>
      </c>
      <c r="C42" s="27" t="s">
        <v>169</v>
      </c>
      <c r="D42" s="27" t="str">
        <f t="shared" si="0"/>
        <v>SANCHEZ GARCIMARTIN, JULIO C</v>
      </c>
      <c r="E42" s="27" t="s">
        <v>262</v>
      </c>
    </row>
    <row r="43" spans="1:5" x14ac:dyDescent="0.25">
      <c r="A43" s="27" t="s">
        <v>170</v>
      </c>
      <c r="B43" s="27" t="s">
        <v>171</v>
      </c>
      <c r="C43" s="27" t="s">
        <v>172</v>
      </c>
      <c r="D43" s="27" t="str">
        <f t="shared" si="0"/>
        <v>LAUSIN GOMEZ, DANIEL</v>
      </c>
      <c r="E43" s="27" t="s">
        <v>263</v>
      </c>
    </row>
    <row r="44" spans="1:5" x14ac:dyDescent="0.25">
      <c r="A44" s="27" t="s">
        <v>173</v>
      </c>
      <c r="B44" s="27" t="s">
        <v>174</v>
      </c>
      <c r="C44" s="27" t="s">
        <v>175</v>
      </c>
      <c r="D44" s="27" t="str">
        <f t="shared" si="0"/>
        <v>LABORDA VILA, JORGE</v>
      </c>
      <c r="E44" s="27" t="s">
        <v>264</v>
      </c>
    </row>
    <row r="45" spans="1:5" x14ac:dyDescent="0.25">
      <c r="A45" s="27" t="s">
        <v>106</v>
      </c>
      <c r="B45" s="27" t="s">
        <v>176</v>
      </c>
      <c r="C45" s="27" t="s">
        <v>99</v>
      </c>
      <c r="D45" s="27" t="str">
        <f t="shared" si="0"/>
        <v>GARCIA GALVEZ, GABRIEL</v>
      </c>
      <c r="E45" s="27" t="s">
        <v>265</v>
      </c>
    </row>
    <row r="46" spans="1:5" x14ac:dyDescent="0.25">
      <c r="A46" s="27" t="s">
        <v>177</v>
      </c>
      <c r="B46" s="27" t="s">
        <v>178</v>
      </c>
      <c r="C46" s="27" t="s">
        <v>179</v>
      </c>
      <c r="D46" s="27" t="str">
        <f t="shared" si="0"/>
        <v>BATALLA BA/ERES, SEBASTIAN</v>
      </c>
      <c r="E46" s="27" t="s">
        <v>266</v>
      </c>
    </row>
    <row r="47" spans="1:5" x14ac:dyDescent="0.25">
      <c r="A47" s="27" t="s">
        <v>180</v>
      </c>
      <c r="B47" s="27" t="s">
        <v>181</v>
      </c>
      <c r="C47" s="27" t="s">
        <v>182</v>
      </c>
      <c r="D47" s="27" t="str">
        <f t="shared" si="0"/>
        <v>BARBERA FORTUNY, M REINA</v>
      </c>
      <c r="E47" s="27" t="s">
        <v>267</v>
      </c>
    </row>
    <row r="48" spans="1:5" x14ac:dyDescent="0.25">
      <c r="A48" s="27" t="s">
        <v>183</v>
      </c>
      <c r="B48" s="27" t="s">
        <v>184</v>
      </c>
      <c r="C48" s="27" t="s">
        <v>185</v>
      </c>
      <c r="D48" s="27" t="str">
        <f t="shared" si="0"/>
        <v>XIFRA GRAU, M TERESA</v>
      </c>
      <c r="E48" s="27" t="s">
        <v>268</v>
      </c>
    </row>
    <row r="49" spans="1:5" x14ac:dyDescent="0.25">
      <c r="A49" s="27" t="s">
        <v>92</v>
      </c>
      <c r="B49" s="27" t="s">
        <v>186</v>
      </c>
      <c r="C49" s="27" t="s">
        <v>187</v>
      </c>
      <c r="D49" s="27" t="str">
        <f t="shared" si="0"/>
        <v>LOPEZ OSET, GEMA</v>
      </c>
      <c r="E49" s="27" t="s">
        <v>269</v>
      </c>
    </row>
    <row r="50" spans="1:5" x14ac:dyDescent="0.25">
      <c r="A50" s="27" t="s">
        <v>114</v>
      </c>
      <c r="B50" s="27" t="s">
        <v>114</v>
      </c>
      <c r="C50" s="27" t="s">
        <v>140</v>
      </c>
      <c r="D50" s="27" t="str">
        <f t="shared" si="0"/>
        <v>MARTINEZ MARTINEZ, VICTORIA</v>
      </c>
      <c r="E50" s="27" t="s">
        <v>270</v>
      </c>
    </row>
  </sheetData>
  <sheetProtection algorithmName="SHA-512" hashValue="HDjdVuTCgyZeKALv8xgmZfmsGX4dokGWon15NT+G3NIfQN6TTbZCeygwsYlkxjBM/j6rsMqmxwDx8V2PbvVR2w==" saltValue="QgEK1FK7m3BU8AtO05xCyQ==" spinCount="100000" sheet="1" objects="1" scenarios="1"/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showGridLines="0" workbookViewId="0"/>
  </sheetViews>
  <sheetFormatPr baseColWidth="10" defaultRowHeight="15" x14ac:dyDescent="0.25"/>
  <cols>
    <col min="1" max="1" width="40.140625" style="4" bestFit="1" customWidth="1"/>
    <col min="2" max="2" width="14" style="4" bestFit="1" customWidth="1"/>
    <col min="3" max="3" width="19.140625" style="5" customWidth="1"/>
    <col min="4" max="16384" width="11.42578125" style="4"/>
  </cols>
  <sheetData>
    <row r="2" spans="1:3" x14ac:dyDescent="0.25">
      <c r="A2" s="1" t="s">
        <v>0</v>
      </c>
      <c r="B2" s="2" t="s">
        <v>67</v>
      </c>
      <c r="C2" s="3">
        <v>360.61</v>
      </c>
    </row>
    <row r="3" spans="1:3" ht="15.75" thickBot="1" x14ac:dyDescent="0.3"/>
    <row r="4" spans="1:3" ht="15.75" thickBot="1" x14ac:dyDescent="0.3">
      <c r="A4" s="6" t="s">
        <v>1</v>
      </c>
      <c r="B4" s="7" t="s">
        <v>2</v>
      </c>
      <c r="C4" s="8" t="s">
        <v>3</v>
      </c>
    </row>
    <row r="5" spans="1:3" ht="20.25" customHeight="1" x14ac:dyDescent="0.25">
      <c r="A5" s="9" t="s">
        <v>4</v>
      </c>
      <c r="B5" s="10">
        <v>20.43</v>
      </c>
      <c r="C5" s="14">
        <f>B5+C2</f>
        <v>381.04</v>
      </c>
    </row>
    <row r="6" spans="1:3" x14ac:dyDescent="0.25">
      <c r="A6" s="12" t="s">
        <v>274</v>
      </c>
      <c r="B6" s="13">
        <v>104.68</v>
      </c>
      <c r="C6" s="14">
        <f>C5-B6</f>
        <v>276.36</v>
      </c>
    </row>
    <row r="7" spans="1:3" x14ac:dyDescent="0.25">
      <c r="A7" s="12" t="s">
        <v>5</v>
      </c>
      <c r="B7" s="13">
        <v>13.22</v>
      </c>
      <c r="C7" s="14">
        <f t="shared" ref="C7:C21" si="0">C6-B7</f>
        <v>263.14</v>
      </c>
    </row>
    <row r="8" spans="1:3" x14ac:dyDescent="0.25">
      <c r="A8" s="12" t="s">
        <v>6</v>
      </c>
      <c r="B8" s="13">
        <v>14.06</v>
      </c>
      <c r="C8" s="14">
        <f t="shared" si="0"/>
        <v>249.07999999999998</v>
      </c>
    </row>
    <row r="9" spans="1:3" x14ac:dyDescent="0.25">
      <c r="A9" s="12" t="s">
        <v>7</v>
      </c>
      <c r="B9" s="13">
        <v>15.14</v>
      </c>
      <c r="C9" s="14">
        <f t="shared" si="0"/>
        <v>233.94</v>
      </c>
    </row>
    <row r="10" spans="1:3" x14ac:dyDescent="0.25">
      <c r="A10" s="12" t="s">
        <v>273</v>
      </c>
      <c r="B10" s="13">
        <v>52.28</v>
      </c>
      <c r="C10" s="14">
        <f t="shared" si="0"/>
        <v>181.66</v>
      </c>
    </row>
    <row r="11" spans="1:3" x14ac:dyDescent="0.25">
      <c r="A11" s="12" t="s">
        <v>8</v>
      </c>
      <c r="B11" s="13">
        <v>14.72</v>
      </c>
      <c r="C11" s="14">
        <f t="shared" si="0"/>
        <v>166.94</v>
      </c>
    </row>
    <row r="12" spans="1:3" x14ac:dyDescent="0.25">
      <c r="A12" s="12" t="s">
        <v>9</v>
      </c>
      <c r="B12" s="13">
        <v>23.44</v>
      </c>
      <c r="C12" s="14">
        <f t="shared" si="0"/>
        <v>143.5</v>
      </c>
    </row>
    <row r="13" spans="1:3" x14ac:dyDescent="0.25">
      <c r="A13" s="12" t="s">
        <v>10</v>
      </c>
      <c r="B13" s="13">
        <v>15.63</v>
      </c>
      <c r="C13" s="14">
        <f t="shared" si="0"/>
        <v>127.87</v>
      </c>
    </row>
    <row r="14" spans="1:3" x14ac:dyDescent="0.25">
      <c r="A14" s="12" t="s">
        <v>11</v>
      </c>
      <c r="B14" s="13">
        <v>12.25</v>
      </c>
      <c r="C14" s="14">
        <f t="shared" si="0"/>
        <v>115.62</v>
      </c>
    </row>
    <row r="15" spans="1:3" x14ac:dyDescent="0.25">
      <c r="A15" s="12" t="s">
        <v>12</v>
      </c>
      <c r="B15" s="13">
        <v>12.68</v>
      </c>
      <c r="C15" s="14">
        <f t="shared" si="0"/>
        <v>102.94</v>
      </c>
    </row>
    <row r="16" spans="1:3" x14ac:dyDescent="0.25">
      <c r="A16" s="12" t="s">
        <v>13</v>
      </c>
      <c r="B16" s="13">
        <v>12.05</v>
      </c>
      <c r="C16" s="14">
        <f t="shared" si="0"/>
        <v>90.89</v>
      </c>
    </row>
    <row r="17" spans="1:3" x14ac:dyDescent="0.25">
      <c r="A17" s="12" t="s">
        <v>14</v>
      </c>
      <c r="B17" s="13">
        <v>12.41</v>
      </c>
      <c r="C17" s="14">
        <f t="shared" si="0"/>
        <v>78.48</v>
      </c>
    </row>
    <row r="18" spans="1:3" x14ac:dyDescent="0.25">
      <c r="A18" s="12" t="s">
        <v>15</v>
      </c>
      <c r="B18" s="13">
        <v>20.43</v>
      </c>
      <c r="C18" s="14">
        <f t="shared" si="0"/>
        <v>58.050000000000004</v>
      </c>
    </row>
    <row r="19" spans="1:3" x14ac:dyDescent="0.25">
      <c r="A19" s="12" t="s">
        <v>16</v>
      </c>
      <c r="B19" s="13">
        <v>13.76</v>
      </c>
      <c r="C19" s="14">
        <f t="shared" si="0"/>
        <v>44.290000000000006</v>
      </c>
    </row>
    <row r="20" spans="1:3" x14ac:dyDescent="0.25">
      <c r="A20" s="12" t="s">
        <v>17</v>
      </c>
      <c r="B20" s="13">
        <v>20.73</v>
      </c>
      <c r="C20" s="14">
        <f t="shared" si="0"/>
        <v>23.560000000000006</v>
      </c>
    </row>
    <row r="21" spans="1:3" x14ac:dyDescent="0.25">
      <c r="A21" s="12" t="s">
        <v>18</v>
      </c>
      <c r="B21" s="13">
        <v>13.82</v>
      </c>
      <c r="C21" s="14">
        <f t="shared" si="0"/>
        <v>9.7400000000000055</v>
      </c>
    </row>
  </sheetData>
  <sheetProtection algorithmName="SHA-512" hashValue="ixr7cHTvOKvtj/241QzwEYYn/B7iWcQkNtzBEv3yCYGtNQkehFpR+PTGAW4he0YFMIZQ/UrbciK6Nj+BWK43lQ==" saltValue="+B8dmOMFewE2+Na+ZGiImg==" spinCount="100000" sheet="1" objects="1" scenarios="1"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/>
  </sheetViews>
  <sheetFormatPr baseColWidth="10" defaultRowHeight="15" x14ac:dyDescent="0.25"/>
  <cols>
    <col min="1" max="1" width="15.85546875" style="18" bestFit="1" customWidth="1"/>
    <col min="2" max="2" width="14.7109375" style="18" bestFit="1" customWidth="1"/>
    <col min="3" max="3" width="11.7109375" style="18" customWidth="1"/>
    <col min="4" max="4" width="13.7109375" style="18" customWidth="1"/>
    <col min="5" max="5" width="14.42578125" style="18" customWidth="1"/>
    <col min="6" max="16384" width="11.42578125" style="18"/>
  </cols>
  <sheetData>
    <row r="3" spans="1:5" x14ac:dyDescent="0.25">
      <c r="A3" s="15" t="s">
        <v>195</v>
      </c>
      <c r="B3" s="16" t="s">
        <v>196</v>
      </c>
      <c r="C3" s="17" t="s">
        <v>197</v>
      </c>
      <c r="D3" s="16" t="s">
        <v>198</v>
      </c>
      <c r="E3" s="17" t="s">
        <v>197</v>
      </c>
    </row>
    <row r="4" spans="1:5" x14ac:dyDescent="0.25">
      <c r="A4" s="19" t="s">
        <v>199</v>
      </c>
      <c r="B4" s="20">
        <v>96.16</v>
      </c>
      <c r="C4" s="21"/>
      <c r="D4" s="20">
        <v>51.09</v>
      </c>
      <c r="E4" s="22"/>
    </row>
    <row r="5" spans="1:5" x14ac:dyDescent="0.25">
      <c r="A5" s="19" t="s">
        <v>200</v>
      </c>
      <c r="B5" s="20">
        <v>204.34</v>
      </c>
      <c r="C5" s="22"/>
      <c r="D5" s="20">
        <v>102.17</v>
      </c>
      <c r="E5" s="22"/>
    </row>
    <row r="6" spans="1:5" x14ac:dyDescent="0.25">
      <c r="A6" s="19" t="s">
        <v>201</v>
      </c>
      <c r="B6" s="20">
        <v>111.19</v>
      </c>
      <c r="C6" s="22"/>
      <c r="D6" s="20">
        <v>51.09</v>
      </c>
      <c r="E6" s="22"/>
    </row>
    <row r="7" spans="1:5" x14ac:dyDescent="0.25">
      <c r="A7" s="19" t="s">
        <v>202</v>
      </c>
      <c r="B7" s="20">
        <v>30.05</v>
      </c>
      <c r="C7" s="22"/>
      <c r="D7" s="20">
        <v>15.03</v>
      </c>
      <c r="E7" s="22"/>
    </row>
    <row r="8" spans="1:5" x14ac:dyDescent="0.25">
      <c r="A8" s="19" t="s">
        <v>203</v>
      </c>
      <c r="B8" s="20">
        <v>96.16</v>
      </c>
      <c r="C8" s="22"/>
      <c r="D8" s="20">
        <v>51.09</v>
      </c>
      <c r="E8" s="22"/>
    </row>
    <row r="9" spans="1:5" x14ac:dyDescent="0.25">
      <c r="A9" s="19" t="s">
        <v>204</v>
      </c>
      <c r="B9" s="20">
        <v>39.07</v>
      </c>
      <c r="C9" s="22"/>
      <c r="D9" s="20">
        <v>21.04</v>
      </c>
      <c r="E9" s="22"/>
    </row>
    <row r="10" spans="1:5" x14ac:dyDescent="0.25">
      <c r="A10" s="19" t="s">
        <v>205</v>
      </c>
      <c r="B10" s="20">
        <v>72.12</v>
      </c>
      <c r="C10" s="22"/>
      <c r="D10" s="20">
        <v>26.06</v>
      </c>
      <c r="E10" s="22"/>
    </row>
    <row r="11" spans="1:5" x14ac:dyDescent="0.25">
      <c r="A11" s="19" t="s">
        <v>206</v>
      </c>
      <c r="B11" s="20">
        <v>39.07</v>
      </c>
      <c r="C11" s="22"/>
      <c r="D11" s="20">
        <v>21.04</v>
      </c>
      <c r="E11" s="22"/>
    </row>
    <row r="12" spans="1:5" x14ac:dyDescent="0.25">
      <c r="A12" s="19" t="s">
        <v>207</v>
      </c>
      <c r="B12" s="20">
        <v>57.1</v>
      </c>
      <c r="C12" s="22"/>
      <c r="D12" s="20">
        <v>30.05</v>
      </c>
      <c r="E12" s="22"/>
    </row>
    <row r="13" spans="1:5" x14ac:dyDescent="0.25">
      <c r="A13" s="19" t="s">
        <v>208</v>
      </c>
      <c r="B13" s="20">
        <v>99.17</v>
      </c>
      <c r="C13" s="22"/>
      <c r="D13" s="20">
        <v>51.09</v>
      </c>
      <c r="E13" s="22"/>
    </row>
    <row r="14" spans="1:5" x14ac:dyDescent="0.25">
      <c r="A14" s="23" t="s">
        <v>209</v>
      </c>
      <c r="B14" s="24">
        <f>SUM(B4:B13)</f>
        <v>844.43000000000006</v>
      </c>
      <c r="C14" s="19"/>
      <c r="D14" s="24">
        <f>SUM(D4:D13)</f>
        <v>419.75000000000011</v>
      </c>
      <c r="E14" s="19"/>
    </row>
    <row r="18" spans="2:2" x14ac:dyDescent="0.25">
      <c r="B18" s="25"/>
    </row>
  </sheetData>
  <phoneticPr fontId="0" type="noConversion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workbookViewId="0"/>
  </sheetViews>
  <sheetFormatPr baseColWidth="10" defaultRowHeight="15" x14ac:dyDescent="0.25"/>
  <cols>
    <col min="1" max="1" width="15.85546875" style="18" bestFit="1" customWidth="1"/>
    <col min="2" max="2" width="14.7109375" style="18" bestFit="1" customWidth="1"/>
    <col min="3" max="3" width="11.7109375" style="18" customWidth="1"/>
    <col min="4" max="4" width="13.7109375" style="18" customWidth="1"/>
    <col min="5" max="5" width="14.42578125" style="18" customWidth="1"/>
    <col min="6" max="16384" width="11.42578125" style="18"/>
  </cols>
  <sheetData>
    <row r="3" spans="1:5" x14ac:dyDescent="0.25">
      <c r="A3" s="15" t="s">
        <v>195</v>
      </c>
      <c r="B3" s="16" t="s">
        <v>196</v>
      </c>
      <c r="C3" s="17" t="s">
        <v>197</v>
      </c>
      <c r="D3" s="16" t="s">
        <v>198</v>
      </c>
      <c r="E3" s="17" t="s">
        <v>197</v>
      </c>
    </row>
    <row r="4" spans="1:5" x14ac:dyDescent="0.25">
      <c r="A4" s="19" t="s">
        <v>199</v>
      </c>
      <c r="B4" s="20">
        <v>96.16</v>
      </c>
      <c r="C4" s="21">
        <f t="shared" ref="C4:C13" si="0">B4*100/B$14</f>
        <v>11.387563208318037</v>
      </c>
      <c r="D4" s="20">
        <v>51.09</v>
      </c>
      <c r="E4" s="21">
        <f t="shared" ref="E4:E13" si="1">D4*100/D$14</f>
        <v>12.171530673019651</v>
      </c>
    </row>
    <row r="5" spans="1:5" x14ac:dyDescent="0.25">
      <c r="A5" s="19" t="s">
        <v>200</v>
      </c>
      <c r="B5" s="20">
        <v>204.34</v>
      </c>
      <c r="C5" s="21">
        <f t="shared" si="0"/>
        <v>24.198571817675827</v>
      </c>
      <c r="D5" s="20">
        <v>102.17</v>
      </c>
      <c r="E5" s="21">
        <f t="shared" si="1"/>
        <v>24.340678975580698</v>
      </c>
    </row>
    <row r="6" spans="1:5" x14ac:dyDescent="0.25">
      <c r="A6" s="19" t="s">
        <v>201</v>
      </c>
      <c r="B6" s="20">
        <v>111.19</v>
      </c>
      <c r="C6" s="21">
        <f t="shared" si="0"/>
        <v>13.167462075009176</v>
      </c>
      <c r="D6" s="20">
        <v>51.09</v>
      </c>
      <c r="E6" s="21">
        <f t="shared" si="1"/>
        <v>12.171530673019651</v>
      </c>
    </row>
    <row r="7" spans="1:5" x14ac:dyDescent="0.25">
      <c r="A7" s="19" t="s">
        <v>202</v>
      </c>
      <c r="B7" s="20">
        <v>30.05</v>
      </c>
      <c r="C7" s="21">
        <f t="shared" si="0"/>
        <v>3.5586135025993864</v>
      </c>
      <c r="D7" s="20">
        <v>15.03</v>
      </c>
      <c r="E7" s="21">
        <f t="shared" si="1"/>
        <v>3.5807027992852878</v>
      </c>
    </row>
    <row r="8" spans="1:5" x14ac:dyDescent="0.25">
      <c r="A8" s="19" t="s">
        <v>203</v>
      </c>
      <c r="B8" s="20">
        <v>96.16</v>
      </c>
      <c r="C8" s="21">
        <f t="shared" si="0"/>
        <v>11.387563208318037</v>
      </c>
      <c r="D8" s="20">
        <v>51.09</v>
      </c>
      <c r="E8" s="21">
        <f t="shared" si="1"/>
        <v>12.171530673019651</v>
      </c>
    </row>
    <row r="9" spans="1:5" x14ac:dyDescent="0.25">
      <c r="A9" s="19" t="s">
        <v>204</v>
      </c>
      <c r="B9" s="20">
        <v>39.07</v>
      </c>
      <c r="C9" s="21">
        <f t="shared" si="0"/>
        <v>4.62678966877065</v>
      </c>
      <c r="D9" s="20">
        <v>21.04</v>
      </c>
      <c r="E9" s="21">
        <f t="shared" si="1"/>
        <v>5.0125074449076816</v>
      </c>
    </row>
    <row r="10" spans="1:5" x14ac:dyDescent="0.25">
      <c r="A10" s="19" t="s">
        <v>205</v>
      </c>
      <c r="B10" s="20">
        <v>72.12</v>
      </c>
      <c r="C10" s="21">
        <f t="shared" si="0"/>
        <v>8.540672406238528</v>
      </c>
      <c r="D10" s="20">
        <v>26.06</v>
      </c>
      <c r="E10" s="21">
        <f t="shared" si="1"/>
        <v>6.2084574151280512</v>
      </c>
    </row>
    <row r="11" spans="1:5" x14ac:dyDescent="0.25">
      <c r="A11" s="19" t="s">
        <v>206</v>
      </c>
      <c r="B11" s="20">
        <v>39.07</v>
      </c>
      <c r="C11" s="21">
        <f t="shared" si="0"/>
        <v>4.62678966877065</v>
      </c>
      <c r="D11" s="20">
        <v>21.04</v>
      </c>
      <c r="E11" s="21">
        <f t="shared" si="1"/>
        <v>5.0125074449076816</v>
      </c>
    </row>
    <row r="12" spans="1:5" x14ac:dyDescent="0.25">
      <c r="A12" s="19" t="s">
        <v>207</v>
      </c>
      <c r="B12" s="20">
        <v>57.1</v>
      </c>
      <c r="C12" s="21">
        <f t="shared" si="0"/>
        <v>6.7619577703302811</v>
      </c>
      <c r="D12" s="20">
        <v>30.05</v>
      </c>
      <c r="E12" s="21">
        <f t="shared" si="1"/>
        <v>7.1590232281119697</v>
      </c>
    </row>
    <row r="13" spans="1:5" x14ac:dyDescent="0.25">
      <c r="A13" s="19" t="s">
        <v>208</v>
      </c>
      <c r="B13" s="20">
        <v>99.17</v>
      </c>
      <c r="C13" s="21">
        <f t="shared" si="0"/>
        <v>11.744016673969423</v>
      </c>
      <c r="D13" s="20">
        <v>51.09</v>
      </c>
      <c r="E13" s="21">
        <f t="shared" si="1"/>
        <v>12.171530673019651</v>
      </c>
    </row>
    <row r="14" spans="1:5" x14ac:dyDescent="0.25">
      <c r="A14" s="23" t="s">
        <v>209</v>
      </c>
      <c r="B14" s="24">
        <f>SUM(B4:B13)</f>
        <v>844.43000000000006</v>
      </c>
      <c r="C14" s="26"/>
      <c r="D14" s="24">
        <f>SUM(D4:D13)</f>
        <v>419.75000000000011</v>
      </c>
      <c r="E14" s="26"/>
    </row>
    <row r="18" spans="2:2" x14ac:dyDescent="0.25">
      <c r="B18" s="25"/>
    </row>
  </sheetData>
  <sheetProtection algorithmName="SHA-512" hashValue="tjkk0WTRFeP0XcnYgLoPw70A+GunOVKhx8yVhxkR8s58cNRq+9eAslAEhtKLcVQatvuRdMxJ3sTEcDdKYqo6cw==" saltValue="dc47RRJzqKGMldlyNdySnQ==" spinCount="100000" sheet="1" objects="1" scenarios="1"/>
  <phoneticPr fontId="0" type="noConversion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0" verticalDpi="0" copies="0" r:id="rId1"/>
  <headerFooter alignWithMargins="0">
    <oddHeader>&amp;C&amp;6&amp;F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4" sqref="C4"/>
    </sheetView>
  </sheetViews>
  <sheetFormatPr baseColWidth="10" defaultRowHeight="15" x14ac:dyDescent="0.25"/>
  <cols>
    <col min="1" max="1" width="14.28515625" style="27" customWidth="1"/>
    <col min="2" max="2" width="11.42578125" style="27"/>
    <col min="3" max="3" width="20.7109375" style="27" bestFit="1" customWidth="1"/>
    <col min="4" max="5" width="11.42578125" style="27"/>
    <col min="6" max="6" width="16.28515625" style="27" customWidth="1"/>
    <col min="7" max="16384" width="11.42578125" style="27"/>
  </cols>
  <sheetData>
    <row r="1" spans="1:6" x14ac:dyDescent="0.25">
      <c r="A1" s="27" t="s">
        <v>19</v>
      </c>
    </row>
    <row r="3" spans="1:6" x14ac:dyDescent="0.25">
      <c r="A3" s="28" t="s">
        <v>20</v>
      </c>
      <c r="B3" s="28" t="s">
        <v>21</v>
      </c>
      <c r="C3" s="28" t="s">
        <v>22</v>
      </c>
      <c r="D3" s="28" t="s">
        <v>23</v>
      </c>
      <c r="E3" s="28" t="s">
        <v>24</v>
      </c>
      <c r="F3" s="28" t="s">
        <v>25</v>
      </c>
    </row>
    <row r="4" spans="1:6" x14ac:dyDescent="0.25">
      <c r="A4" s="29" t="s">
        <v>68</v>
      </c>
      <c r="B4" s="30">
        <v>43512</v>
      </c>
      <c r="C4" s="31"/>
      <c r="D4" s="32">
        <v>32.65</v>
      </c>
      <c r="E4" s="29"/>
      <c r="F4" s="29"/>
    </row>
    <row r="5" spans="1:6" x14ac:dyDescent="0.25">
      <c r="A5" s="29" t="s">
        <v>69</v>
      </c>
      <c r="B5" s="30">
        <v>43545</v>
      </c>
      <c r="C5" s="31"/>
      <c r="D5" s="32">
        <v>4074.86</v>
      </c>
      <c r="E5" s="29"/>
      <c r="F5" s="29"/>
    </row>
    <row r="6" spans="1:6" x14ac:dyDescent="0.25">
      <c r="A6" s="29" t="s">
        <v>70</v>
      </c>
      <c r="B6" s="30">
        <v>43510</v>
      </c>
      <c r="C6" s="31"/>
      <c r="D6" s="32">
        <v>2073.4899999999998</v>
      </c>
      <c r="E6" s="29"/>
      <c r="F6" s="29"/>
    </row>
    <row r="7" spans="1:6" x14ac:dyDescent="0.25">
      <c r="A7" s="29" t="s">
        <v>71</v>
      </c>
      <c r="B7" s="30">
        <v>43476</v>
      </c>
      <c r="C7" s="31"/>
      <c r="D7" s="32">
        <v>72.12</v>
      </c>
      <c r="E7" s="29"/>
      <c r="F7" s="29"/>
    </row>
    <row r="8" spans="1:6" x14ac:dyDescent="0.25">
      <c r="A8" s="29" t="s">
        <v>72</v>
      </c>
      <c r="B8" s="30">
        <v>43601</v>
      </c>
      <c r="C8" s="31"/>
      <c r="D8" s="32">
        <v>7.47</v>
      </c>
      <c r="E8" s="29"/>
      <c r="F8" s="29"/>
    </row>
    <row r="9" spans="1:6" x14ac:dyDescent="0.25">
      <c r="A9" s="29" t="s">
        <v>73</v>
      </c>
      <c r="B9" s="30">
        <v>43563</v>
      </c>
      <c r="C9" s="31"/>
      <c r="D9" s="32">
        <v>120.2</v>
      </c>
      <c r="E9" s="29"/>
      <c r="F9" s="29"/>
    </row>
    <row r="10" spans="1:6" x14ac:dyDescent="0.25">
      <c r="A10" s="29" t="s">
        <v>74</v>
      </c>
      <c r="B10" s="30">
        <v>43573</v>
      </c>
      <c r="C10" s="31"/>
      <c r="D10" s="32">
        <v>5264.87</v>
      </c>
      <c r="E10" s="29"/>
      <c r="F10" s="29"/>
    </row>
    <row r="11" spans="1:6" x14ac:dyDescent="0.25">
      <c r="A11" s="29" t="s">
        <v>75</v>
      </c>
      <c r="B11" s="30">
        <v>43507</v>
      </c>
      <c r="C11" s="31"/>
      <c r="D11" s="32">
        <v>601.01</v>
      </c>
      <c r="E11" s="29"/>
      <c r="F11" s="29"/>
    </row>
    <row r="12" spans="1:6" x14ac:dyDescent="0.25">
      <c r="A12" s="29" t="s">
        <v>76</v>
      </c>
      <c r="B12" s="30">
        <v>43609</v>
      </c>
      <c r="C12" s="31"/>
      <c r="D12" s="32">
        <v>336.57</v>
      </c>
      <c r="E12" s="29"/>
      <c r="F12" s="29"/>
    </row>
    <row r="13" spans="1:6" x14ac:dyDescent="0.25">
      <c r="A13" s="29" t="s">
        <v>77</v>
      </c>
      <c r="B13" s="30">
        <v>43575</v>
      </c>
      <c r="C13" s="31"/>
      <c r="D13" s="32">
        <v>405.94</v>
      </c>
      <c r="E13" s="29"/>
      <c r="F13" s="29"/>
    </row>
    <row r="14" spans="1:6" x14ac:dyDescent="0.25">
      <c r="A14" s="29" t="s">
        <v>78</v>
      </c>
      <c r="B14" s="30">
        <v>43509</v>
      </c>
      <c r="C14" s="31"/>
      <c r="D14" s="32">
        <v>140.97</v>
      </c>
      <c r="E14" s="29"/>
      <c r="F14" s="29"/>
    </row>
    <row r="15" spans="1:6" x14ac:dyDescent="0.25">
      <c r="A15" s="29" t="s">
        <v>79</v>
      </c>
      <c r="B15" s="30">
        <v>43475</v>
      </c>
      <c r="C15" s="31"/>
      <c r="D15" s="32">
        <v>2745.27</v>
      </c>
      <c r="E15" s="29"/>
      <c r="F15" s="29"/>
    </row>
    <row r="16" spans="1:6" x14ac:dyDescent="0.25">
      <c r="A16" s="29" t="s">
        <v>80</v>
      </c>
      <c r="B16" s="30">
        <v>43600</v>
      </c>
      <c r="C16" s="31"/>
      <c r="D16" s="32">
        <v>1469.21</v>
      </c>
      <c r="E16" s="29"/>
      <c r="F16" s="29"/>
    </row>
    <row r="17" spans="1:6" x14ac:dyDescent="0.25">
      <c r="A17" s="29" t="s">
        <v>81</v>
      </c>
      <c r="B17" s="30">
        <v>43593</v>
      </c>
      <c r="C17" s="31"/>
      <c r="D17" s="32">
        <v>390.66</v>
      </c>
      <c r="E17" s="29"/>
      <c r="F17" s="29"/>
    </row>
    <row r="18" spans="1:6" x14ac:dyDescent="0.25">
      <c r="A18" s="29" t="s">
        <v>82</v>
      </c>
      <c r="B18" s="30">
        <v>43542</v>
      </c>
      <c r="C18" s="31"/>
      <c r="D18" s="32">
        <v>745.25</v>
      </c>
      <c r="E18" s="29"/>
      <c r="F18" s="29"/>
    </row>
    <row r="19" spans="1:6" x14ac:dyDescent="0.25">
      <c r="A19" s="29" t="s">
        <v>83</v>
      </c>
      <c r="B19" s="30">
        <v>43476</v>
      </c>
      <c r="C19" s="31"/>
      <c r="D19" s="32">
        <v>274.06</v>
      </c>
      <c r="E19" s="29"/>
      <c r="F19" s="29"/>
    </row>
    <row r="20" spans="1:6" x14ac:dyDescent="0.25">
      <c r="A20" s="29" t="s">
        <v>84</v>
      </c>
      <c r="B20" s="30">
        <v>43575</v>
      </c>
      <c r="C20" s="31"/>
      <c r="D20" s="32">
        <v>72.12</v>
      </c>
      <c r="E20" s="29"/>
      <c r="F20" s="29"/>
    </row>
    <row r="21" spans="1:6" x14ac:dyDescent="0.25">
      <c r="A21" s="29" t="s">
        <v>85</v>
      </c>
      <c r="B21" s="30">
        <v>43556</v>
      </c>
      <c r="C21" s="31"/>
      <c r="D21" s="32">
        <v>390.66</v>
      </c>
      <c r="E21" s="29"/>
      <c r="F21" s="29"/>
    </row>
    <row r="24" spans="1:6" x14ac:dyDescent="0.25">
      <c r="B24" s="33"/>
    </row>
  </sheetData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/>
  </sheetViews>
  <sheetFormatPr baseColWidth="10" defaultRowHeight="15" x14ac:dyDescent="0.25"/>
  <cols>
    <col min="1" max="1" width="14.28515625" style="27" customWidth="1"/>
    <col min="2" max="2" width="11.42578125" style="27"/>
    <col min="3" max="3" width="20.7109375" style="34" bestFit="1" customWidth="1"/>
    <col min="4" max="5" width="11.42578125" style="27"/>
    <col min="6" max="6" width="16.28515625" style="27" customWidth="1"/>
    <col min="7" max="16384" width="11.42578125" style="27"/>
  </cols>
  <sheetData>
    <row r="1" spans="1:6" x14ac:dyDescent="0.25">
      <c r="A1" s="27" t="s">
        <v>19</v>
      </c>
    </row>
    <row r="3" spans="1:6" x14ac:dyDescent="0.25">
      <c r="A3" s="28" t="s">
        <v>20</v>
      </c>
      <c r="B3" s="28" t="s">
        <v>21</v>
      </c>
      <c r="C3" s="35" t="s">
        <v>22</v>
      </c>
      <c r="D3" s="28" t="s">
        <v>23</v>
      </c>
      <c r="E3" s="28" t="s">
        <v>24</v>
      </c>
      <c r="F3" s="28" t="s">
        <v>25</v>
      </c>
    </row>
    <row r="4" spans="1:6" x14ac:dyDescent="0.25">
      <c r="A4" s="29" t="s">
        <v>68</v>
      </c>
      <c r="B4" s="30">
        <v>43512</v>
      </c>
      <c r="C4" s="36">
        <f ca="1">TODAY()-B4</f>
        <v>124</v>
      </c>
      <c r="D4" s="32">
        <v>32.65</v>
      </c>
      <c r="E4" s="29" t="str">
        <f ca="1">IF(C4&gt;90,"si","no")</f>
        <v>si</v>
      </c>
      <c r="F4" s="32">
        <f ca="1">IF(C4&gt;90,D4*1.15,D4)</f>
        <v>37.547499999999992</v>
      </c>
    </row>
    <row r="5" spans="1:6" x14ac:dyDescent="0.25">
      <c r="A5" s="29" t="s">
        <v>69</v>
      </c>
      <c r="B5" s="30">
        <v>43545</v>
      </c>
      <c r="C5" s="36">
        <f t="shared" ref="C5:C21" ca="1" si="0">TODAY()-B5</f>
        <v>91</v>
      </c>
      <c r="D5" s="32">
        <v>4074.86</v>
      </c>
      <c r="E5" s="29" t="str">
        <f t="shared" ref="E5:E21" ca="1" si="1">IF(C5&gt;90,"si","no")</f>
        <v>si</v>
      </c>
      <c r="F5" s="32">
        <f t="shared" ref="F5:F21" ca="1" si="2">IF(C5&gt;90,D5*1.15,D5)</f>
        <v>4686.0889999999999</v>
      </c>
    </row>
    <row r="6" spans="1:6" x14ac:dyDescent="0.25">
      <c r="A6" s="29" t="s">
        <v>70</v>
      </c>
      <c r="B6" s="30">
        <v>43510</v>
      </c>
      <c r="C6" s="36">
        <f t="shared" ca="1" si="0"/>
        <v>126</v>
      </c>
      <c r="D6" s="32">
        <v>2073.4899999999998</v>
      </c>
      <c r="E6" s="29" t="str">
        <f t="shared" ca="1" si="1"/>
        <v>si</v>
      </c>
      <c r="F6" s="32">
        <f t="shared" ca="1" si="2"/>
        <v>2384.5134999999996</v>
      </c>
    </row>
    <row r="7" spans="1:6" x14ac:dyDescent="0.25">
      <c r="A7" s="29" t="s">
        <v>71</v>
      </c>
      <c r="B7" s="30">
        <v>43476</v>
      </c>
      <c r="C7" s="36">
        <f t="shared" ca="1" si="0"/>
        <v>160</v>
      </c>
      <c r="D7" s="32">
        <v>72.12</v>
      </c>
      <c r="E7" s="29" t="str">
        <f t="shared" ca="1" si="1"/>
        <v>si</v>
      </c>
      <c r="F7" s="32">
        <f t="shared" ca="1" si="2"/>
        <v>82.938000000000002</v>
      </c>
    </row>
    <row r="8" spans="1:6" x14ac:dyDescent="0.25">
      <c r="A8" s="29" t="s">
        <v>72</v>
      </c>
      <c r="B8" s="30">
        <v>43601</v>
      </c>
      <c r="C8" s="36">
        <f t="shared" ca="1" si="0"/>
        <v>35</v>
      </c>
      <c r="D8" s="32">
        <v>7.47</v>
      </c>
      <c r="E8" s="29" t="str">
        <f t="shared" ca="1" si="1"/>
        <v>no</v>
      </c>
      <c r="F8" s="32">
        <f t="shared" ca="1" si="2"/>
        <v>7.47</v>
      </c>
    </row>
    <row r="9" spans="1:6" x14ac:dyDescent="0.25">
      <c r="A9" s="29" t="s">
        <v>73</v>
      </c>
      <c r="B9" s="30">
        <v>43563</v>
      </c>
      <c r="C9" s="36">
        <f t="shared" ca="1" si="0"/>
        <v>73</v>
      </c>
      <c r="D9" s="32">
        <v>120.2</v>
      </c>
      <c r="E9" s="29" t="str">
        <f t="shared" ca="1" si="1"/>
        <v>no</v>
      </c>
      <c r="F9" s="32">
        <f t="shared" ca="1" si="2"/>
        <v>120.2</v>
      </c>
    </row>
    <row r="10" spans="1:6" x14ac:dyDescent="0.25">
      <c r="A10" s="29" t="s">
        <v>74</v>
      </c>
      <c r="B10" s="30">
        <v>43573</v>
      </c>
      <c r="C10" s="36">
        <f t="shared" ca="1" si="0"/>
        <v>63</v>
      </c>
      <c r="D10" s="32">
        <v>5264.87</v>
      </c>
      <c r="E10" s="29" t="str">
        <f t="shared" ca="1" si="1"/>
        <v>no</v>
      </c>
      <c r="F10" s="32">
        <f t="shared" ca="1" si="2"/>
        <v>5264.87</v>
      </c>
    </row>
    <row r="11" spans="1:6" x14ac:dyDescent="0.25">
      <c r="A11" s="29" t="s">
        <v>75</v>
      </c>
      <c r="B11" s="30">
        <v>43507</v>
      </c>
      <c r="C11" s="36">
        <f t="shared" ca="1" si="0"/>
        <v>129</v>
      </c>
      <c r="D11" s="32">
        <v>601.01</v>
      </c>
      <c r="E11" s="29" t="str">
        <f t="shared" ca="1" si="1"/>
        <v>si</v>
      </c>
      <c r="F11" s="32">
        <f t="shared" ca="1" si="2"/>
        <v>691.16149999999993</v>
      </c>
    </row>
    <row r="12" spans="1:6" x14ac:dyDescent="0.25">
      <c r="A12" s="29" t="s">
        <v>76</v>
      </c>
      <c r="B12" s="30">
        <v>43609</v>
      </c>
      <c r="C12" s="36">
        <f t="shared" ca="1" si="0"/>
        <v>27</v>
      </c>
      <c r="D12" s="32">
        <v>336.57</v>
      </c>
      <c r="E12" s="29" t="str">
        <f t="shared" ca="1" si="1"/>
        <v>no</v>
      </c>
      <c r="F12" s="32">
        <f t="shared" ca="1" si="2"/>
        <v>336.57</v>
      </c>
    </row>
    <row r="13" spans="1:6" x14ac:dyDescent="0.25">
      <c r="A13" s="29" t="s">
        <v>77</v>
      </c>
      <c r="B13" s="30">
        <v>43575</v>
      </c>
      <c r="C13" s="36">
        <f t="shared" ca="1" si="0"/>
        <v>61</v>
      </c>
      <c r="D13" s="32">
        <v>405.94</v>
      </c>
      <c r="E13" s="29" t="str">
        <f t="shared" ca="1" si="1"/>
        <v>no</v>
      </c>
      <c r="F13" s="32">
        <f t="shared" ca="1" si="2"/>
        <v>405.94</v>
      </c>
    </row>
    <row r="14" spans="1:6" x14ac:dyDescent="0.25">
      <c r="A14" s="29" t="s">
        <v>78</v>
      </c>
      <c r="B14" s="30">
        <v>43509</v>
      </c>
      <c r="C14" s="36">
        <f t="shared" ca="1" si="0"/>
        <v>127</v>
      </c>
      <c r="D14" s="32">
        <v>140.97</v>
      </c>
      <c r="E14" s="29" t="str">
        <f t="shared" ca="1" si="1"/>
        <v>si</v>
      </c>
      <c r="F14" s="32">
        <f t="shared" ca="1" si="2"/>
        <v>162.1155</v>
      </c>
    </row>
    <row r="15" spans="1:6" x14ac:dyDescent="0.25">
      <c r="A15" s="29" t="s">
        <v>79</v>
      </c>
      <c r="B15" s="30">
        <v>43475</v>
      </c>
      <c r="C15" s="36">
        <f t="shared" ca="1" si="0"/>
        <v>161</v>
      </c>
      <c r="D15" s="32">
        <v>2745.27</v>
      </c>
      <c r="E15" s="29" t="str">
        <f t="shared" ca="1" si="1"/>
        <v>si</v>
      </c>
      <c r="F15" s="32">
        <f t="shared" ca="1" si="2"/>
        <v>3157.0604999999996</v>
      </c>
    </row>
    <row r="16" spans="1:6" x14ac:dyDescent="0.25">
      <c r="A16" s="29" t="s">
        <v>80</v>
      </c>
      <c r="B16" s="30">
        <v>43600</v>
      </c>
      <c r="C16" s="36">
        <f t="shared" ca="1" si="0"/>
        <v>36</v>
      </c>
      <c r="D16" s="32">
        <v>1469.21</v>
      </c>
      <c r="E16" s="29" t="str">
        <f t="shared" ca="1" si="1"/>
        <v>no</v>
      </c>
      <c r="F16" s="32">
        <f t="shared" ca="1" si="2"/>
        <v>1469.21</v>
      </c>
    </row>
    <row r="17" spans="1:6" x14ac:dyDescent="0.25">
      <c r="A17" s="29" t="s">
        <v>81</v>
      </c>
      <c r="B17" s="30">
        <v>43593</v>
      </c>
      <c r="C17" s="36">
        <f t="shared" ca="1" si="0"/>
        <v>43</v>
      </c>
      <c r="D17" s="32">
        <v>390.66</v>
      </c>
      <c r="E17" s="29" t="str">
        <f t="shared" ca="1" si="1"/>
        <v>no</v>
      </c>
      <c r="F17" s="32">
        <f t="shared" ca="1" si="2"/>
        <v>390.66</v>
      </c>
    </row>
    <row r="18" spans="1:6" x14ac:dyDescent="0.25">
      <c r="A18" s="29" t="s">
        <v>82</v>
      </c>
      <c r="B18" s="30">
        <v>43542</v>
      </c>
      <c r="C18" s="36">
        <f t="shared" ca="1" si="0"/>
        <v>94</v>
      </c>
      <c r="D18" s="32">
        <v>745.25</v>
      </c>
      <c r="E18" s="29" t="str">
        <f t="shared" ca="1" si="1"/>
        <v>si</v>
      </c>
      <c r="F18" s="32">
        <f t="shared" ca="1" si="2"/>
        <v>857.03749999999991</v>
      </c>
    </row>
    <row r="19" spans="1:6" x14ac:dyDescent="0.25">
      <c r="A19" s="29" t="s">
        <v>83</v>
      </c>
      <c r="B19" s="30">
        <v>43476</v>
      </c>
      <c r="C19" s="36">
        <f t="shared" ca="1" si="0"/>
        <v>160</v>
      </c>
      <c r="D19" s="32">
        <v>274.06</v>
      </c>
      <c r="E19" s="29" t="str">
        <f t="shared" ca="1" si="1"/>
        <v>si</v>
      </c>
      <c r="F19" s="32">
        <f t="shared" ca="1" si="2"/>
        <v>315.16899999999998</v>
      </c>
    </row>
    <row r="20" spans="1:6" x14ac:dyDescent="0.25">
      <c r="A20" s="29" t="s">
        <v>84</v>
      </c>
      <c r="B20" s="30">
        <v>43575</v>
      </c>
      <c r="C20" s="36">
        <f t="shared" ca="1" si="0"/>
        <v>61</v>
      </c>
      <c r="D20" s="32">
        <v>72.12</v>
      </c>
      <c r="E20" s="29" t="str">
        <f t="shared" ca="1" si="1"/>
        <v>no</v>
      </c>
      <c r="F20" s="32">
        <f t="shared" ca="1" si="2"/>
        <v>72.12</v>
      </c>
    </row>
    <row r="21" spans="1:6" x14ac:dyDescent="0.25">
      <c r="A21" s="29" t="s">
        <v>85</v>
      </c>
      <c r="B21" s="30">
        <v>43556</v>
      </c>
      <c r="C21" s="36">
        <f t="shared" ca="1" si="0"/>
        <v>80</v>
      </c>
      <c r="D21" s="32">
        <v>390.66</v>
      </c>
      <c r="E21" s="29" t="str">
        <f t="shared" ca="1" si="1"/>
        <v>no</v>
      </c>
      <c r="F21" s="32">
        <f t="shared" ca="1" si="2"/>
        <v>390.66</v>
      </c>
    </row>
  </sheetData>
  <sheetProtection algorithmName="SHA-512" hashValue="Syh//+gVP3EWgm8t7Y86CllE3OUMthrfVEurT166O+iHMUOKOu+ZJJ2xItXiEt4zFGfD7BCg4jQjZXuw4Zm7dg==" saltValue="xQNoLAKOpUvTrKS2SvMA5A==" spinCount="100000" sheet="1" objects="1" scenarios="1"/>
  <phoneticPr fontId="0" type="noConversion"/>
  <printOptions gridLines="1" gridLinesSet="0"/>
  <pageMargins left="0.75" right="0.75" top="1" bottom="1" header="0.511811024" footer="0.511811024"/>
  <pageSetup paperSize="9" orientation="portrait" horizontalDpi="300" verticalDpi="300" r:id="rId1"/>
  <headerFooter alignWithMargins="0"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" sqref="D1"/>
    </sheetView>
  </sheetViews>
  <sheetFormatPr baseColWidth="10" defaultRowHeight="15" x14ac:dyDescent="0.25"/>
  <cols>
    <col min="1" max="1" width="33.7109375" style="27" bestFit="1" customWidth="1"/>
    <col min="2" max="3" width="11.42578125" style="27"/>
    <col min="4" max="4" width="18" style="27" customWidth="1"/>
    <col min="5" max="16384" width="11.42578125" style="27"/>
  </cols>
  <sheetData>
    <row r="1" spans="1:4" x14ac:dyDescent="0.25">
      <c r="A1" s="37" t="s">
        <v>40</v>
      </c>
    </row>
    <row r="2" spans="1:4" x14ac:dyDescent="0.25">
      <c r="A2" s="38">
        <f ca="1">TODAY()</f>
        <v>43636</v>
      </c>
    </row>
    <row r="4" spans="1:4" ht="30" x14ac:dyDescent="0.25">
      <c r="A4" s="39" t="s">
        <v>26</v>
      </c>
      <c r="B4" s="39" t="s">
        <v>27</v>
      </c>
      <c r="C4" s="39" t="s">
        <v>28</v>
      </c>
      <c r="D4" s="40" t="s">
        <v>29</v>
      </c>
    </row>
    <row r="5" spans="1:4" x14ac:dyDescent="0.25">
      <c r="A5" s="29" t="s">
        <v>30</v>
      </c>
      <c r="B5" s="41">
        <v>0.35416666666666669</v>
      </c>
      <c r="C5" s="41">
        <v>0.625</v>
      </c>
      <c r="D5" s="41"/>
    </row>
    <row r="6" spans="1:4" x14ac:dyDescent="0.25">
      <c r="A6" s="29" t="s">
        <v>31</v>
      </c>
      <c r="B6" s="41">
        <v>0.33333333333333331</v>
      </c>
      <c r="C6" s="41">
        <v>0.60763888888888895</v>
      </c>
      <c r="D6" s="41"/>
    </row>
    <row r="7" spans="1:4" x14ac:dyDescent="0.25">
      <c r="A7" s="29" t="s">
        <v>32</v>
      </c>
      <c r="B7" s="41">
        <v>0.3298611111111111</v>
      </c>
      <c r="C7" s="41">
        <v>0.625</v>
      </c>
      <c r="D7" s="41"/>
    </row>
    <row r="8" spans="1:4" x14ac:dyDescent="0.25">
      <c r="A8" s="29" t="s">
        <v>33</v>
      </c>
      <c r="B8" s="41">
        <v>0.375</v>
      </c>
      <c r="C8" s="41">
        <v>0.62152777777777779</v>
      </c>
      <c r="D8" s="41"/>
    </row>
    <row r="9" spans="1:4" x14ac:dyDescent="0.25">
      <c r="A9" s="29" t="s">
        <v>34</v>
      </c>
      <c r="B9" s="41">
        <v>0.36458333333333331</v>
      </c>
      <c r="C9" s="41">
        <v>0.57291666666666663</v>
      </c>
      <c r="D9" s="41"/>
    </row>
    <row r="10" spans="1:4" x14ac:dyDescent="0.25">
      <c r="A10" s="29" t="s">
        <v>35</v>
      </c>
      <c r="B10" s="41">
        <v>0.36805555555555558</v>
      </c>
      <c r="C10" s="41">
        <v>0.61111111111111105</v>
      </c>
      <c r="D10" s="41"/>
    </row>
    <row r="11" spans="1:4" x14ac:dyDescent="0.25">
      <c r="A11" s="29" t="s">
        <v>36</v>
      </c>
      <c r="B11" s="41">
        <v>0.34375</v>
      </c>
      <c r="C11" s="41">
        <v>0.625</v>
      </c>
      <c r="D11" s="41"/>
    </row>
    <row r="12" spans="1:4" x14ac:dyDescent="0.25">
      <c r="A12" s="29" t="s">
        <v>37</v>
      </c>
      <c r="B12" s="41">
        <v>0.33333333333333331</v>
      </c>
      <c r="C12" s="41">
        <v>0.62152777777777779</v>
      </c>
      <c r="D12" s="41"/>
    </row>
    <row r="13" spans="1:4" x14ac:dyDescent="0.25">
      <c r="A13" s="29" t="s">
        <v>38</v>
      </c>
      <c r="B13" s="41">
        <v>0.39583333333333331</v>
      </c>
      <c r="C13" s="41">
        <v>0.57291666666666663</v>
      </c>
      <c r="D13" s="41"/>
    </row>
    <row r="14" spans="1:4" x14ac:dyDescent="0.25">
      <c r="A14" s="29" t="s">
        <v>39</v>
      </c>
      <c r="B14" s="41">
        <v>0.41666666666666669</v>
      </c>
      <c r="C14" s="41">
        <v>0.625</v>
      </c>
      <c r="D14" s="41"/>
    </row>
    <row r="15" spans="1:4" x14ac:dyDescent="0.25">
      <c r="C15" s="29" t="s">
        <v>41</v>
      </c>
      <c r="D15" s="42"/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1" sqref="D1"/>
    </sheetView>
  </sheetViews>
  <sheetFormatPr baseColWidth="10" defaultRowHeight="15" x14ac:dyDescent="0.25"/>
  <cols>
    <col min="1" max="1" width="33.7109375" style="27" bestFit="1" customWidth="1"/>
    <col min="2" max="3" width="11.42578125" style="27"/>
    <col min="4" max="4" width="18" style="27" customWidth="1"/>
    <col min="5" max="16384" width="11.42578125" style="27"/>
  </cols>
  <sheetData>
    <row r="1" spans="1:4" x14ac:dyDescent="0.25">
      <c r="A1" s="37" t="s">
        <v>40</v>
      </c>
    </row>
    <row r="2" spans="1:4" x14ac:dyDescent="0.25">
      <c r="A2" s="38">
        <f ca="1">TODAY()</f>
        <v>43636</v>
      </c>
    </row>
    <row r="4" spans="1:4" ht="30" x14ac:dyDescent="0.25">
      <c r="A4" s="39" t="s">
        <v>26</v>
      </c>
      <c r="B4" s="39" t="s">
        <v>27</v>
      </c>
      <c r="C4" s="39" t="s">
        <v>28</v>
      </c>
      <c r="D4" s="40" t="s">
        <v>29</v>
      </c>
    </row>
    <row r="5" spans="1:4" x14ac:dyDescent="0.25">
      <c r="A5" s="29" t="s">
        <v>30</v>
      </c>
      <c r="B5" s="41">
        <v>0.35416666666666669</v>
      </c>
      <c r="C5" s="41">
        <v>0.625</v>
      </c>
      <c r="D5" s="41">
        <f t="shared" ref="D5:D14" si="0">C5-B5</f>
        <v>0.27083333333333331</v>
      </c>
    </row>
    <row r="6" spans="1:4" x14ac:dyDescent="0.25">
      <c r="A6" s="29" t="s">
        <v>31</v>
      </c>
      <c r="B6" s="41">
        <v>0.33333333333333331</v>
      </c>
      <c r="C6" s="41">
        <v>0.60763888888888895</v>
      </c>
      <c r="D6" s="41">
        <f t="shared" si="0"/>
        <v>0.27430555555555564</v>
      </c>
    </row>
    <row r="7" spans="1:4" x14ac:dyDescent="0.25">
      <c r="A7" s="29" t="s">
        <v>32</v>
      </c>
      <c r="B7" s="41">
        <v>0.3298611111111111</v>
      </c>
      <c r="C7" s="41">
        <v>0.625</v>
      </c>
      <c r="D7" s="41">
        <f t="shared" si="0"/>
        <v>0.2951388888888889</v>
      </c>
    </row>
    <row r="8" spans="1:4" x14ac:dyDescent="0.25">
      <c r="A8" s="29" t="s">
        <v>33</v>
      </c>
      <c r="B8" s="41">
        <v>0.375</v>
      </c>
      <c r="C8" s="41">
        <v>0.62152777777777779</v>
      </c>
      <c r="D8" s="41">
        <f t="shared" si="0"/>
        <v>0.24652777777777779</v>
      </c>
    </row>
    <row r="9" spans="1:4" x14ac:dyDescent="0.25">
      <c r="A9" s="29" t="s">
        <v>34</v>
      </c>
      <c r="B9" s="41">
        <v>0.36458333333333331</v>
      </c>
      <c r="C9" s="41">
        <v>0.57291666666666663</v>
      </c>
      <c r="D9" s="41">
        <f t="shared" si="0"/>
        <v>0.20833333333333331</v>
      </c>
    </row>
    <row r="10" spans="1:4" x14ac:dyDescent="0.25">
      <c r="A10" s="29" t="s">
        <v>35</v>
      </c>
      <c r="B10" s="41">
        <v>0.36805555555555558</v>
      </c>
      <c r="C10" s="41">
        <v>0.61111111111111105</v>
      </c>
      <c r="D10" s="41">
        <f t="shared" si="0"/>
        <v>0.24305555555555547</v>
      </c>
    </row>
    <row r="11" spans="1:4" x14ac:dyDescent="0.25">
      <c r="A11" s="29" t="s">
        <v>36</v>
      </c>
      <c r="B11" s="41">
        <v>0.34375</v>
      </c>
      <c r="C11" s="41">
        <v>0.625</v>
      </c>
      <c r="D11" s="41">
        <f t="shared" si="0"/>
        <v>0.28125</v>
      </c>
    </row>
    <row r="12" spans="1:4" x14ac:dyDescent="0.25">
      <c r="A12" s="29" t="s">
        <v>37</v>
      </c>
      <c r="B12" s="41">
        <v>0.33333333333333331</v>
      </c>
      <c r="C12" s="41">
        <v>0.62152777777777779</v>
      </c>
      <c r="D12" s="41">
        <f t="shared" si="0"/>
        <v>0.28819444444444448</v>
      </c>
    </row>
    <row r="13" spans="1:4" x14ac:dyDescent="0.25">
      <c r="A13" s="29" t="s">
        <v>38</v>
      </c>
      <c r="B13" s="41">
        <v>0.39583333333333331</v>
      </c>
      <c r="C13" s="41">
        <v>0.57291666666666663</v>
      </c>
      <c r="D13" s="41">
        <f t="shared" si="0"/>
        <v>0.17708333333333331</v>
      </c>
    </row>
    <row r="14" spans="1:4" x14ac:dyDescent="0.25">
      <c r="A14" s="29" t="s">
        <v>39</v>
      </c>
      <c r="B14" s="41">
        <v>0.41666666666666669</v>
      </c>
      <c r="C14" s="41">
        <v>0.625</v>
      </c>
      <c r="D14" s="41">
        <f t="shared" si="0"/>
        <v>0.20833333333333331</v>
      </c>
    </row>
    <row r="15" spans="1:4" x14ac:dyDescent="0.25">
      <c r="C15" s="29" t="s">
        <v>41</v>
      </c>
      <c r="D15" s="54">
        <f>SUM(D5:D14)</f>
        <v>2.4930555555555562</v>
      </c>
    </row>
  </sheetData>
  <sheetProtection algorithmName="SHA-512" hashValue="fuNZwM+03/50NXIm/F0Rq/AqkrPWmIXEMxM5dVmSg5EhfCjW0/M8EGahpCOyIoIVV1xWHQnD8cTTGk8Lx19zbQ==" saltValue="8t5hoIl3xOBT3oTpgzQnlA==" spinCount="100000" sheet="1" objects="1" scenarios="1"/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ignoredErrors>
    <ignoredError sqref="D5:D14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93" workbookViewId="0"/>
  </sheetViews>
  <sheetFormatPr baseColWidth="10" defaultRowHeight="15" x14ac:dyDescent="0.25"/>
  <cols>
    <col min="1" max="1" width="21.85546875" style="27" customWidth="1"/>
    <col min="2" max="8" width="11.42578125" style="51"/>
    <col min="9" max="16384" width="11.42578125" style="27"/>
  </cols>
  <sheetData>
    <row r="1" spans="1:8" x14ac:dyDescent="0.25">
      <c r="A1" s="43" t="s">
        <v>275</v>
      </c>
      <c r="B1" s="44" t="s">
        <v>42</v>
      </c>
      <c r="C1" s="44" t="s">
        <v>43</v>
      </c>
      <c r="D1" s="44" t="s">
        <v>44</v>
      </c>
      <c r="E1" s="44" t="s">
        <v>45</v>
      </c>
      <c r="F1" s="44" t="s">
        <v>46</v>
      </c>
      <c r="G1" s="44" t="s">
        <v>47</v>
      </c>
      <c r="H1" s="45" t="s">
        <v>48</v>
      </c>
    </row>
    <row r="2" spans="1:8" x14ac:dyDescent="0.25">
      <c r="A2" s="46" t="s">
        <v>49</v>
      </c>
      <c r="B2" s="47"/>
      <c r="C2" s="47"/>
      <c r="D2" s="47"/>
      <c r="E2" s="47"/>
      <c r="F2" s="47"/>
      <c r="G2" s="47"/>
      <c r="H2" s="48"/>
    </row>
    <row r="3" spans="1:8" x14ac:dyDescent="0.25">
      <c r="A3" s="29" t="s">
        <v>50</v>
      </c>
      <c r="B3" s="32">
        <v>979.65</v>
      </c>
      <c r="C3" s="32">
        <v>979.65</v>
      </c>
      <c r="D3" s="32">
        <v>979.65</v>
      </c>
      <c r="E3" s="32">
        <v>979.65</v>
      </c>
      <c r="F3" s="32">
        <v>979.65</v>
      </c>
      <c r="G3" s="32">
        <v>979.65</v>
      </c>
      <c r="H3" s="48"/>
    </row>
    <row r="4" spans="1:8" x14ac:dyDescent="0.25">
      <c r="A4" s="29" t="s">
        <v>51</v>
      </c>
      <c r="B4" s="49"/>
      <c r="C4" s="49"/>
      <c r="D4" s="49"/>
      <c r="E4" s="49"/>
      <c r="F4" s="49"/>
      <c r="G4" s="32">
        <v>901.52</v>
      </c>
      <c r="H4" s="48"/>
    </row>
    <row r="5" spans="1:8" x14ac:dyDescent="0.25">
      <c r="A5" s="29" t="s">
        <v>52</v>
      </c>
      <c r="B5" s="49"/>
      <c r="C5" s="49"/>
      <c r="D5" s="49"/>
      <c r="E5" s="49"/>
      <c r="F5" s="49"/>
      <c r="G5" s="49"/>
      <c r="H5" s="48"/>
    </row>
    <row r="6" spans="1:8" x14ac:dyDescent="0.25">
      <c r="A6" s="29" t="s">
        <v>53</v>
      </c>
      <c r="B6" s="49"/>
      <c r="C6" s="32">
        <v>739.24</v>
      </c>
      <c r="D6" s="49"/>
      <c r="E6" s="49"/>
      <c r="F6" s="49"/>
      <c r="G6" s="49"/>
      <c r="H6" s="48"/>
    </row>
    <row r="7" spans="1:8" ht="18.75" customHeight="1" x14ac:dyDescent="0.25">
      <c r="A7" s="50" t="s">
        <v>65</v>
      </c>
      <c r="B7" s="48"/>
      <c r="C7" s="48"/>
      <c r="D7" s="48"/>
      <c r="E7" s="48"/>
      <c r="F7" s="48"/>
      <c r="G7" s="48"/>
      <c r="H7" s="48"/>
    </row>
    <row r="8" spans="1:8" x14ac:dyDescent="0.25">
      <c r="A8" s="46" t="s">
        <v>54</v>
      </c>
      <c r="B8" s="47"/>
      <c r="C8" s="47"/>
      <c r="D8" s="47"/>
      <c r="E8" s="47"/>
      <c r="F8" s="47"/>
      <c r="G8" s="47"/>
      <c r="H8" s="48"/>
    </row>
    <row r="9" spans="1:8" x14ac:dyDescent="0.25">
      <c r="A9" s="29" t="s">
        <v>55</v>
      </c>
      <c r="B9" s="32">
        <v>27.05</v>
      </c>
      <c r="C9" s="49"/>
      <c r="D9" s="32">
        <v>20.43</v>
      </c>
      <c r="E9" s="49"/>
      <c r="F9" s="32">
        <v>38.46</v>
      </c>
      <c r="G9" s="49"/>
      <c r="H9" s="48"/>
    </row>
    <row r="10" spans="1:8" x14ac:dyDescent="0.25">
      <c r="A10" s="29" t="s">
        <v>56</v>
      </c>
      <c r="B10" s="32">
        <v>27.45</v>
      </c>
      <c r="C10" s="49"/>
      <c r="D10" s="49"/>
      <c r="E10" s="32">
        <v>20.77</v>
      </c>
      <c r="F10" s="49"/>
      <c r="G10" s="49"/>
      <c r="H10" s="48"/>
    </row>
    <row r="11" spans="1:8" x14ac:dyDescent="0.25">
      <c r="A11" s="29" t="s">
        <v>57</v>
      </c>
      <c r="B11" s="32">
        <v>90.15</v>
      </c>
      <c r="C11" s="49"/>
      <c r="D11" s="32">
        <v>47.42</v>
      </c>
      <c r="E11" s="49"/>
      <c r="F11" s="32">
        <v>52.65</v>
      </c>
      <c r="G11" s="49"/>
      <c r="H11" s="48"/>
    </row>
    <row r="12" spans="1:8" x14ac:dyDescent="0.25">
      <c r="A12" s="29" t="s">
        <v>58</v>
      </c>
      <c r="B12" s="32">
        <v>76.86</v>
      </c>
      <c r="C12" s="49"/>
      <c r="D12" s="49"/>
      <c r="E12" s="49"/>
      <c r="F12" s="49"/>
      <c r="G12" s="49"/>
      <c r="H12" s="48"/>
    </row>
    <row r="13" spans="1:8" x14ac:dyDescent="0.25">
      <c r="A13" s="29" t="s">
        <v>59</v>
      </c>
      <c r="B13" s="32">
        <v>450.76</v>
      </c>
      <c r="C13" s="32">
        <v>450.76</v>
      </c>
      <c r="D13" s="32">
        <v>450.76</v>
      </c>
      <c r="E13" s="32">
        <v>450.76</v>
      </c>
      <c r="F13" s="32">
        <v>450.76</v>
      </c>
      <c r="G13" s="32">
        <v>450.76</v>
      </c>
      <c r="H13" s="48"/>
    </row>
    <row r="14" spans="1:8" x14ac:dyDescent="0.25">
      <c r="A14" s="29" t="s">
        <v>60</v>
      </c>
      <c r="B14" s="32">
        <v>72.12</v>
      </c>
      <c r="C14" s="32">
        <v>72.12</v>
      </c>
      <c r="D14" s="32">
        <v>72.12</v>
      </c>
      <c r="E14" s="32">
        <v>72.12</v>
      </c>
      <c r="F14" s="32">
        <v>72.12</v>
      </c>
      <c r="G14" s="32">
        <v>72.12</v>
      </c>
      <c r="H14" s="48"/>
    </row>
    <row r="15" spans="1:8" x14ac:dyDescent="0.25">
      <c r="A15" s="29" t="s">
        <v>61</v>
      </c>
      <c r="B15" s="32">
        <v>360.61</v>
      </c>
      <c r="C15" s="32">
        <v>360.61</v>
      </c>
      <c r="D15" s="32">
        <v>360.61</v>
      </c>
      <c r="E15" s="32">
        <v>360.61</v>
      </c>
      <c r="F15" s="32">
        <v>360.61</v>
      </c>
      <c r="G15" s="32">
        <v>360.61</v>
      </c>
      <c r="H15" s="48"/>
    </row>
    <row r="16" spans="1:8" x14ac:dyDescent="0.25">
      <c r="A16" s="29" t="s">
        <v>62</v>
      </c>
      <c r="B16" s="49"/>
      <c r="C16" s="49"/>
      <c r="D16" s="49"/>
      <c r="E16" s="32">
        <v>270.45999999999998</v>
      </c>
      <c r="F16" s="49"/>
      <c r="G16" s="49"/>
      <c r="H16" s="48"/>
    </row>
    <row r="17" spans="1:8" x14ac:dyDescent="0.25">
      <c r="A17" s="29" t="s">
        <v>53</v>
      </c>
      <c r="B17" s="49"/>
      <c r="C17" s="49"/>
      <c r="D17" s="49"/>
      <c r="E17" s="49"/>
      <c r="F17" s="49"/>
      <c r="G17" s="49"/>
      <c r="H17" s="48"/>
    </row>
    <row r="18" spans="1:8" ht="17.25" customHeight="1" x14ac:dyDescent="0.25">
      <c r="A18" s="50" t="s">
        <v>66</v>
      </c>
      <c r="B18" s="48"/>
      <c r="C18" s="48"/>
      <c r="D18" s="48"/>
      <c r="E18" s="48"/>
      <c r="F18" s="48"/>
      <c r="G18" s="48"/>
      <c r="H18" s="48"/>
    </row>
    <row r="19" spans="1:8" ht="19.5" customHeight="1" x14ac:dyDescent="0.25">
      <c r="A19" s="50" t="s">
        <v>63</v>
      </c>
      <c r="B19" s="48"/>
      <c r="C19" s="48"/>
      <c r="D19" s="48"/>
      <c r="E19" s="48"/>
      <c r="F19" s="48"/>
      <c r="G19" s="48"/>
      <c r="H19" s="48"/>
    </row>
    <row r="20" spans="1:8" ht="18.75" customHeight="1" x14ac:dyDescent="0.25">
      <c r="A20" s="50" t="s">
        <v>64</v>
      </c>
      <c r="B20" s="48"/>
      <c r="C20" s="48"/>
      <c r="D20" s="48"/>
      <c r="E20" s="48"/>
      <c r="F20" s="48"/>
      <c r="G20" s="48"/>
      <c r="H20" s="48"/>
    </row>
  </sheetData>
  <phoneticPr fontId="0" type="noConversion"/>
  <printOptions gridLines="1"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llibreria</vt:lpstr>
      <vt:lpstr>llibreria (2)</vt:lpstr>
      <vt:lpstr>taxis</vt:lpstr>
      <vt:lpstr>taxis (2)</vt:lpstr>
      <vt:lpstr>factures pendents</vt:lpstr>
      <vt:lpstr>factures pendents (2)</vt:lpstr>
      <vt:lpstr>càlcul d'hores</vt:lpstr>
      <vt:lpstr>càlcul d'hores (2)</vt:lpstr>
      <vt:lpstr>ingressos - despeses</vt:lpstr>
      <vt:lpstr>ingressos - despeses (2)</vt:lpstr>
      <vt:lpstr>concatenar</vt:lpstr>
      <vt:lpstr>concatenar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López</dc:creator>
  <cp:lastModifiedBy>ramon lopez</cp:lastModifiedBy>
  <dcterms:created xsi:type="dcterms:W3CDTF">1997-11-01T18:40:45Z</dcterms:created>
  <dcterms:modified xsi:type="dcterms:W3CDTF">2019-06-20T16:13:29Z</dcterms:modified>
</cp:coreProperties>
</file>