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uan\Desktop\exercicis excel_buenos\"/>
    </mc:Choice>
  </mc:AlternateContent>
  <bookViews>
    <workbookView xWindow="480" yWindow="90" windowWidth="20040" windowHeight="10800"/>
  </bookViews>
  <sheets>
    <sheet name="préstec hipotecari 1" sheetId="8" r:id="rId1"/>
    <sheet name="préstec hipotecari 2" sheetId="9" r:id="rId2"/>
    <sheet name="vendes per correu 1" sheetId="7" r:id="rId3"/>
    <sheet name="vendes per correu 2" sheetId="4" r:id="rId4"/>
  </sheets>
  <calcPr calcId="162913"/>
</workbook>
</file>

<file path=xl/calcChain.xml><?xml version="1.0" encoding="utf-8"?>
<calcChain xmlns="http://schemas.openxmlformats.org/spreadsheetml/2006/main">
  <c r="C11" i="8" l="1"/>
  <c r="G4" i="8" s="1"/>
  <c r="C12" i="8"/>
  <c r="H4" i="8" s="1"/>
  <c r="C13" i="8"/>
  <c r="I4" i="8" s="1"/>
  <c r="C14" i="8"/>
  <c r="J4" i="8" s="1"/>
  <c r="C11" i="9"/>
  <c r="C12" i="9"/>
  <c r="C13" i="9"/>
  <c r="C14" i="9"/>
  <c r="C19" i="9"/>
  <c r="C20" i="9"/>
  <c r="C21" i="9"/>
  <c r="C22" i="9"/>
  <c r="D8" i="7"/>
  <c r="D10" i="7"/>
  <c r="D12" i="7"/>
  <c r="D13" i="7"/>
  <c r="D15" i="7"/>
  <c r="D8" i="4"/>
  <c r="D10" i="4"/>
  <c r="D12" i="4"/>
  <c r="D13" i="4"/>
  <c r="D15" i="4"/>
  <c r="C18" i="4"/>
</calcChain>
</file>

<file path=xl/sharedStrings.xml><?xml version="1.0" encoding="utf-8"?>
<sst xmlns="http://schemas.openxmlformats.org/spreadsheetml/2006/main" count="56" uniqueCount="22">
  <si>
    <t>Cel·les d'entrada</t>
  </si>
  <si>
    <t>Quantitat d'enviaments</t>
  </si>
  <si>
    <t>Respostes</t>
  </si>
  <si>
    <t>Guanys per resposta</t>
  </si>
  <si>
    <t>Guany brut</t>
  </si>
  <si>
    <t>Guany net</t>
  </si>
  <si>
    <t>Nivell de resposta</t>
  </si>
  <si>
    <t>Vendes per correu</t>
  </si>
  <si>
    <t>Despeses d'impressió per unitat</t>
  </si>
  <si>
    <t>Despeses d'enviament per unitat</t>
  </si>
  <si>
    <t>Despeses d'impressió i enviament</t>
  </si>
  <si>
    <t>Quantitat
d'enviaments</t>
  </si>
  <si>
    <t>Full de préstec hipotecari</t>
  </si>
  <si>
    <t>Quantitat prestada</t>
  </si>
  <si>
    <t>Pagament mensual</t>
  </si>
  <si>
    <t>Total a pagar</t>
  </si>
  <si>
    <t>Interessos totals</t>
  </si>
  <si>
    <t>Preu de compra</t>
  </si>
  <si>
    <t>Taxa</t>
  </si>
  <si>
    <t>Entrada</t>
  </si>
  <si>
    <t>Termini</t>
  </si>
  <si>
    <t>Cel·les de resultats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</si>
</sst>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0"/>
      <name val="Arial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47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/>
    <xf numFmtId="0" fontId="2" fillId="3" borderId="16" xfId="0" applyFont="1" applyFill="1" applyBorder="1" applyAlignment="1">
      <alignment horizontal="right" wrapText="1"/>
    </xf>
    <xf numFmtId="0" fontId="2" fillId="3" borderId="17" xfId="0" applyFont="1" applyFill="1" applyBorder="1" applyAlignment="1">
      <alignment horizontal="right" wrapText="1"/>
    </xf>
    <xf numFmtId="0" fontId="2" fillId="3" borderId="8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center"/>
    </xf>
    <xf numFmtId="0" fontId="3" fillId="0" borderId="0" xfId="0" applyFont="1" applyBorder="1"/>
    <xf numFmtId="44" fontId="2" fillId="3" borderId="18" xfId="0" applyNumberFormat="1" applyFont="1" applyFill="1" applyBorder="1" applyAlignment="1">
      <alignment horizontal="right"/>
    </xf>
    <xf numFmtId="44" fontId="2" fillId="3" borderId="19" xfId="0" applyNumberFormat="1" applyFont="1" applyFill="1" applyBorder="1" applyAlignment="1">
      <alignment horizontal="right"/>
    </xf>
    <xf numFmtId="44" fontId="2" fillId="3" borderId="10" xfId="0" applyNumberFormat="1" applyFont="1" applyFill="1" applyBorder="1" applyAlignment="1">
      <alignment horizontal="right"/>
    </xf>
    <xf numFmtId="0" fontId="3" fillId="0" borderId="1" xfId="0" applyFont="1" applyBorder="1"/>
    <xf numFmtId="44" fontId="3" fillId="0" borderId="1" xfId="1" applyFont="1" applyBorder="1"/>
    <xf numFmtId="0" fontId="2" fillId="3" borderId="31" xfId="0" applyFont="1" applyFill="1" applyBorder="1" applyAlignment="1">
      <alignment horizontal="center" vertical="center" textRotation="255"/>
    </xf>
    <xf numFmtId="10" fontId="2" fillId="3" borderId="8" xfId="0" applyNumberFormat="1" applyFont="1" applyFill="1" applyBorder="1"/>
    <xf numFmtId="44" fontId="3" fillId="0" borderId="11" xfId="1" applyFont="1" applyBorder="1" applyAlignment="1">
      <alignment horizontal="right"/>
    </xf>
    <xf numFmtId="44" fontId="3" fillId="0" borderId="12" xfId="1" applyFont="1" applyBorder="1" applyAlignment="1">
      <alignment horizontal="right"/>
    </xf>
    <xf numFmtId="44" fontId="3" fillId="0" borderId="13" xfId="1" applyFont="1" applyBorder="1" applyAlignment="1">
      <alignment horizontal="right"/>
    </xf>
    <xf numFmtId="9" fontId="3" fillId="0" borderId="1" xfId="0" applyNumberFormat="1" applyFont="1" applyBorder="1"/>
    <xf numFmtId="0" fontId="2" fillId="3" borderId="32" xfId="0" applyFont="1" applyFill="1" applyBorder="1" applyAlignment="1">
      <alignment horizontal="center" vertical="center" textRotation="255"/>
    </xf>
    <xf numFmtId="10" fontId="2" fillId="3" borderId="9" xfId="0" applyNumberFormat="1" applyFont="1" applyFill="1" applyBorder="1"/>
    <xf numFmtId="44" fontId="3" fillId="0" borderId="6" xfId="1" applyFont="1" applyBorder="1" applyAlignment="1">
      <alignment horizontal="right"/>
    </xf>
    <xf numFmtId="44" fontId="3" fillId="0" borderId="1" xfId="1" applyFont="1" applyBorder="1" applyAlignment="1">
      <alignment horizontal="right"/>
    </xf>
    <xf numFmtId="44" fontId="3" fillId="0" borderId="3" xfId="1" applyFont="1" applyBorder="1" applyAlignment="1">
      <alignment horizontal="right"/>
    </xf>
    <xf numFmtId="10" fontId="3" fillId="0" borderId="1" xfId="0" applyNumberFormat="1" applyFont="1" applyBorder="1"/>
    <xf numFmtId="0" fontId="2" fillId="3" borderId="33" xfId="0" applyFont="1" applyFill="1" applyBorder="1" applyAlignment="1">
      <alignment horizontal="center" vertical="center" textRotation="255"/>
    </xf>
    <xf numFmtId="10" fontId="2" fillId="3" borderId="10" xfId="0" applyNumberFormat="1" applyFont="1" applyFill="1" applyBorder="1"/>
    <xf numFmtId="44" fontId="3" fillId="0" borderId="7" xfId="1" applyFont="1" applyBorder="1" applyAlignment="1">
      <alignment horizontal="right"/>
    </xf>
    <xf numFmtId="44" fontId="3" fillId="0" borderId="4" xfId="1" applyFont="1" applyBorder="1" applyAlignment="1">
      <alignment horizontal="right"/>
    </xf>
    <xf numFmtId="44" fontId="3" fillId="0" borderId="5" xfId="1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3" fontId="3" fillId="0" borderId="1" xfId="0" applyNumberFormat="1" applyFont="1" applyBorder="1"/>
    <xf numFmtId="10" fontId="3" fillId="0" borderId="1" xfId="2" applyNumberFormat="1" applyFont="1" applyBorder="1"/>
    <xf numFmtId="0" fontId="3" fillId="0" borderId="0" xfId="0" applyFont="1" applyBorder="1" applyAlignment="1">
      <alignment horizontal="left"/>
    </xf>
    <xf numFmtId="0" fontId="4" fillId="2" borderId="27" xfId="0" applyFont="1" applyFill="1" applyBorder="1" applyAlignment="1">
      <alignment horizontal="left"/>
    </xf>
    <xf numFmtId="0" fontId="4" fillId="2" borderId="28" xfId="0" applyFont="1" applyFill="1" applyBorder="1" applyAlignment="1">
      <alignment horizontal="left"/>
    </xf>
    <xf numFmtId="44" fontId="4" fillId="2" borderId="6" xfId="1" applyFont="1" applyFill="1" applyBorder="1"/>
    <xf numFmtId="0" fontId="2" fillId="3" borderId="20" xfId="0" applyFont="1" applyFill="1" applyBorder="1" applyAlignment="1">
      <alignment horizontal="center"/>
    </xf>
    <xf numFmtId="0" fontId="2" fillId="3" borderId="30" xfId="0" applyFont="1" applyFill="1" applyBorder="1" applyAlignment="1">
      <alignment horizontal="center"/>
    </xf>
    <xf numFmtId="0" fontId="2" fillId="3" borderId="21" xfId="0" applyFont="1" applyFill="1" applyBorder="1" applyAlignment="1">
      <alignment horizontal="center"/>
    </xf>
    <xf numFmtId="4" fontId="3" fillId="0" borderId="2" xfId="0" applyNumberFormat="1" applyFont="1" applyBorder="1"/>
    <xf numFmtId="10" fontId="2" fillId="3" borderId="14" xfId="2" applyNumberFormat="1" applyFont="1" applyFill="1" applyBorder="1"/>
    <xf numFmtId="10" fontId="2" fillId="3" borderId="15" xfId="2" applyNumberFormat="1" applyFont="1" applyFill="1" applyBorder="1"/>
    <xf numFmtId="10" fontId="2" fillId="3" borderId="10" xfId="2" applyNumberFormat="1" applyFont="1" applyFill="1" applyBorder="1"/>
    <xf numFmtId="0" fontId="2" fillId="3" borderId="16" xfId="0" applyFont="1" applyFill="1" applyBorder="1" applyAlignment="1">
      <alignment horizontal="center" vertical="center" wrapText="1"/>
    </xf>
    <xf numFmtId="3" fontId="2" fillId="3" borderId="8" xfId="0" applyNumberFormat="1" applyFont="1" applyFill="1" applyBorder="1"/>
    <xf numFmtId="44" fontId="3" fillId="0" borderId="11" xfId="1" applyFont="1" applyBorder="1"/>
    <xf numFmtId="44" fontId="3" fillId="0" borderId="12" xfId="1" applyFont="1" applyBorder="1"/>
    <xf numFmtId="44" fontId="3" fillId="0" borderId="13" xfId="1" applyFont="1" applyBorder="1"/>
    <xf numFmtId="0" fontId="2" fillId="3" borderId="29" xfId="0" applyFont="1" applyFill="1" applyBorder="1" applyAlignment="1">
      <alignment horizontal="center" vertical="center"/>
    </xf>
    <xf numFmtId="3" fontId="2" fillId="3" borderId="9" xfId="0" applyNumberFormat="1" applyFont="1" applyFill="1" applyBorder="1"/>
    <xf numFmtId="44" fontId="3" fillId="0" borderId="6" xfId="1" applyFont="1" applyBorder="1"/>
    <xf numFmtId="44" fontId="3" fillId="0" borderId="3" xfId="1" applyFont="1" applyBorder="1"/>
    <xf numFmtId="0" fontId="2" fillId="3" borderId="18" xfId="0" applyFont="1" applyFill="1" applyBorder="1" applyAlignment="1">
      <alignment horizontal="center" vertical="center"/>
    </xf>
    <xf numFmtId="3" fontId="2" fillId="3" borderId="10" xfId="0" applyNumberFormat="1" applyFont="1" applyFill="1" applyBorder="1"/>
    <xf numFmtId="44" fontId="3" fillId="0" borderId="7" xfId="1" applyFont="1" applyBorder="1"/>
    <xf numFmtId="44" fontId="3" fillId="0" borderId="4" xfId="1" applyFont="1" applyBorder="1"/>
    <xf numFmtId="44" fontId="3" fillId="0" borderId="5" xfId="1" applyFont="1" applyBorder="1"/>
    <xf numFmtId="0" fontId="2" fillId="3" borderId="31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/>
    </xf>
    <xf numFmtId="10" fontId="2" fillId="3" borderId="14" xfId="0" applyNumberFormat="1" applyFont="1" applyFill="1" applyBorder="1"/>
    <xf numFmtId="10" fontId="2" fillId="3" borderId="15" xfId="0" applyNumberFormat="1" applyFont="1" applyFill="1" applyBorder="1"/>
    <xf numFmtId="0" fontId="2" fillId="3" borderId="20" xfId="0" applyFont="1" applyFill="1" applyBorder="1" applyAlignment="1">
      <alignment horizontal="left" wrapText="1"/>
    </xf>
    <xf numFmtId="44" fontId="2" fillId="3" borderId="21" xfId="0" applyNumberFormat="1" applyFont="1" applyFill="1" applyBorder="1" applyAlignment="1">
      <alignment horizontal="right"/>
    </xf>
    <xf numFmtId="44" fontId="3" fillId="0" borderId="22" xfId="1" applyFont="1" applyBorder="1"/>
    <xf numFmtId="44" fontId="3" fillId="0" borderId="23" xfId="1" applyFont="1" applyBorder="1"/>
    <xf numFmtId="44" fontId="3" fillId="0" borderId="24" xfId="1" applyFont="1" applyBorder="1"/>
    <xf numFmtId="0" fontId="2" fillId="3" borderId="25" xfId="0" applyFont="1" applyFill="1" applyBorder="1" applyAlignment="1">
      <alignment horizontal="left" wrapText="1"/>
    </xf>
    <xf numFmtId="44" fontId="2" fillId="3" borderId="26" xfId="0" applyNumberFormat="1" applyFont="1" applyFill="1" applyBorder="1" applyAlignment="1">
      <alignment horizontal="right"/>
    </xf>
    <xf numFmtId="0" fontId="2" fillId="3" borderId="14" xfId="0" applyFont="1" applyFill="1" applyBorder="1" applyAlignment="1">
      <alignment horizontal="left" wrapText="1"/>
    </xf>
    <xf numFmtId="0" fontId="5" fillId="0" borderId="0" xfId="0" applyFont="1" applyAlignment="1">
      <alignment horizontal="center"/>
    </xf>
    <xf numFmtId="0" fontId="6" fillId="0" borderId="0" xfId="0" applyFont="1"/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9"/>
  <sheetViews>
    <sheetView tabSelected="1" workbookViewId="0"/>
  </sheetViews>
  <sheetFormatPr baseColWidth="10" defaultRowHeight="15" x14ac:dyDescent="0.25"/>
  <cols>
    <col min="1" max="1" width="4.28515625" style="1" customWidth="1"/>
    <col min="2" max="2" width="20" style="1" customWidth="1"/>
    <col min="3" max="3" width="16.42578125" style="1" customWidth="1"/>
    <col min="4" max="5" width="4.28515625" style="1" customWidth="1"/>
    <col min="6" max="6" width="8.42578125" style="1" customWidth="1"/>
    <col min="7" max="10" width="20" style="1" customWidth="1"/>
    <col min="11" max="16384" width="11.42578125" style="1"/>
  </cols>
  <sheetData>
    <row r="2" spans="2:10" ht="19.5" thickBot="1" x14ac:dyDescent="0.35">
      <c r="B2" s="70" t="s">
        <v>12</v>
      </c>
      <c r="C2" s="70"/>
      <c r="D2" s="71"/>
    </row>
    <row r="3" spans="2:10" x14ac:dyDescent="0.25">
      <c r="G3" s="2" t="s">
        <v>13</v>
      </c>
      <c r="H3" s="3" t="s">
        <v>14</v>
      </c>
      <c r="I3" s="3" t="s">
        <v>15</v>
      </c>
      <c r="J3" s="4" t="s">
        <v>16</v>
      </c>
    </row>
    <row r="4" spans="2:10" ht="15.75" thickBot="1" x14ac:dyDescent="0.3">
      <c r="B4" s="5" t="s">
        <v>0</v>
      </c>
      <c r="C4" s="5"/>
      <c r="F4" s="6"/>
      <c r="G4" s="7">
        <f>C11</f>
        <v>293310</v>
      </c>
      <c r="H4" s="8">
        <f>C12</f>
        <v>1400.3068031297391</v>
      </c>
      <c r="I4" s="8">
        <f>C13</f>
        <v>504110.44912670605</v>
      </c>
      <c r="J4" s="9">
        <f>C14</f>
        <v>210800.44912670605</v>
      </c>
    </row>
    <row r="5" spans="2:10" x14ac:dyDescent="0.25">
      <c r="B5" s="10" t="s">
        <v>17</v>
      </c>
      <c r="C5" s="11">
        <v>325900</v>
      </c>
      <c r="E5" s="12" t="s">
        <v>18</v>
      </c>
      <c r="F5" s="13">
        <v>0.02</v>
      </c>
      <c r="G5" s="14"/>
      <c r="H5" s="15"/>
      <c r="I5" s="15"/>
      <c r="J5" s="16"/>
    </row>
    <row r="6" spans="2:10" x14ac:dyDescent="0.25">
      <c r="B6" s="10" t="s">
        <v>19</v>
      </c>
      <c r="C6" s="17">
        <v>0.1</v>
      </c>
      <c r="E6" s="18"/>
      <c r="F6" s="19">
        <v>2.2499999999999999E-2</v>
      </c>
      <c r="G6" s="20"/>
      <c r="H6" s="21"/>
      <c r="I6" s="21"/>
      <c r="J6" s="22"/>
    </row>
    <row r="7" spans="2:10" x14ac:dyDescent="0.25">
      <c r="B7" s="10" t="s">
        <v>20</v>
      </c>
      <c r="C7" s="10">
        <v>30</v>
      </c>
      <c r="E7" s="18"/>
      <c r="F7" s="19">
        <v>2.5000000000000001E-2</v>
      </c>
      <c r="G7" s="20"/>
      <c r="H7" s="21"/>
      <c r="I7" s="21"/>
      <c r="J7" s="22"/>
    </row>
    <row r="8" spans="2:10" x14ac:dyDescent="0.25">
      <c r="B8" s="10" t="s">
        <v>18</v>
      </c>
      <c r="C8" s="23">
        <v>0.04</v>
      </c>
      <c r="E8" s="18"/>
      <c r="F8" s="19">
        <v>2.75E-2</v>
      </c>
      <c r="G8" s="20"/>
      <c r="H8" s="21"/>
      <c r="I8" s="21"/>
      <c r="J8" s="22"/>
    </row>
    <row r="9" spans="2:10" x14ac:dyDescent="0.25">
      <c r="E9" s="18"/>
      <c r="F9" s="19">
        <v>0.03</v>
      </c>
      <c r="G9" s="20"/>
      <c r="H9" s="21"/>
      <c r="I9" s="21"/>
      <c r="J9" s="22"/>
    </row>
    <row r="10" spans="2:10" x14ac:dyDescent="0.25">
      <c r="B10" s="5" t="s">
        <v>21</v>
      </c>
      <c r="C10" s="5"/>
      <c r="E10" s="18"/>
      <c r="F10" s="19">
        <v>3.2500000000000001E-2</v>
      </c>
      <c r="G10" s="20"/>
      <c r="H10" s="21"/>
      <c r="I10" s="21"/>
      <c r="J10" s="22"/>
    </row>
    <row r="11" spans="2:10" x14ac:dyDescent="0.25">
      <c r="B11" s="10" t="s">
        <v>13</v>
      </c>
      <c r="C11" s="11">
        <f>C5*(1-C6)</f>
        <v>293310</v>
      </c>
      <c r="E11" s="18"/>
      <c r="F11" s="19">
        <v>3.5000000000000003E-2</v>
      </c>
      <c r="G11" s="20"/>
      <c r="H11" s="21"/>
      <c r="I11" s="21"/>
      <c r="J11" s="22"/>
    </row>
    <row r="12" spans="2:10" x14ac:dyDescent="0.25">
      <c r="B12" s="10" t="s">
        <v>14</v>
      </c>
      <c r="C12" s="11">
        <f>PMT(C8/12,C7*12,-C11)</f>
        <v>1400.3068031297391</v>
      </c>
      <c r="E12" s="18"/>
      <c r="F12" s="19">
        <v>3.7499999999999999E-2</v>
      </c>
      <c r="G12" s="20"/>
      <c r="H12" s="21"/>
      <c r="I12" s="21"/>
      <c r="J12" s="22"/>
    </row>
    <row r="13" spans="2:10" x14ac:dyDescent="0.25">
      <c r="B13" s="10" t="s">
        <v>15</v>
      </c>
      <c r="C13" s="11">
        <f>C12*C7*12</f>
        <v>504110.44912670605</v>
      </c>
      <c r="E13" s="18"/>
      <c r="F13" s="19">
        <v>0.04</v>
      </c>
      <c r="G13" s="20"/>
      <c r="H13" s="21"/>
      <c r="I13" s="21"/>
      <c r="J13" s="22"/>
    </row>
    <row r="14" spans="2:10" x14ac:dyDescent="0.25">
      <c r="B14" s="10" t="s">
        <v>16</v>
      </c>
      <c r="C14" s="11">
        <f>C13-C11</f>
        <v>210800.44912670605</v>
      </c>
      <c r="E14" s="18"/>
      <c r="F14" s="19">
        <v>4.2500000000000003E-2</v>
      </c>
      <c r="G14" s="20"/>
      <c r="H14" s="21"/>
      <c r="I14" s="21"/>
      <c r="J14" s="22"/>
    </row>
    <row r="15" spans="2:10" x14ac:dyDescent="0.25">
      <c r="E15" s="18"/>
      <c r="F15" s="19">
        <v>4.4999999999999998E-2</v>
      </c>
      <c r="G15" s="20"/>
      <c r="H15" s="21"/>
      <c r="I15" s="21"/>
      <c r="J15" s="22"/>
    </row>
    <row r="16" spans="2:10" x14ac:dyDescent="0.25">
      <c r="E16" s="18"/>
      <c r="F16" s="19">
        <v>4.7500000000000001E-2</v>
      </c>
      <c r="G16" s="20"/>
      <c r="H16" s="21"/>
      <c r="I16" s="21"/>
      <c r="J16" s="22"/>
    </row>
    <row r="17" spans="5:10" x14ac:dyDescent="0.25">
      <c r="E17" s="18"/>
      <c r="F17" s="19">
        <v>0.05</v>
      </c>
      <c r="G17" s="20"/>
      <c r="H17" s="21"/>
      <c r="I17" s="21"/>
      <c r="J17" s="22"/>
    </row>
    <row r="18" spans="5:10" x14ac:dyDescent="0.25">
      <c r="E18" s="18"/>
      <c r="F18" s="19">
        <v>5.2499999999999998E-2</v>
      </c>
      <c r="G18" s="20"/>
      <c r="H18" s="21"/>
      <c r="I18" s="21"/>
      <c r="J18" s="22"/>
    </row>
    <row r="19" spans="5:10" x14ac:dyDescent="0.25">
      <c r="E19" s="18"/>
      <c r="F19" s="19">
        <v>5.5E-2</v>
      </c>
      <c r="G19" s="20"/>
      <c r="H19" s="21"/>
      <c r="I19" s="21"/>
      <c r="J19" s="22"/>
    </row>
    <row r="20" spans="5:10" x14ac:dyDescent="0.25">
      <c r="E20" s="18"/>
      <c r="F20" s="19">
        <v>5.7500000000000002E-2</v>
      </c>
      <c r="G20" s="20"/>
      <c r="H20" s="21"/>
      <c r="I20" s="21"/>
      <c r="J20" s="22"/>
    </row>
    <row r="21" spans="5:10" x14ac:dyDescent="0.25">
      <c r="E21" s="18"/>
      <c r="F21" s="19">
        <v>0.06</v>
      </c>
      <c r="G21" s="20"/>
      <c r="H21" s="21"/>
      <c r="I21" s="21"/>
      <c r="J21" s="22"/>
    </row>
    <row r="22" spans="5:10" x14ac:dyDescent="0.25">
      <c r="E22" s="18"/>
      <c r="F22" s="19">
        <v>6.25E-2</v>
      </c>
      <c r="G22" s="20"/>
      <c r="H22" s="21"/>
      <c r="I22" s="21"/>
      <c r="J22" s="22"/>
    </row>
    <row r="23" spans="5:10" x14ac:dyDescent="0.25">
      <c r="E23" s="18"/>
      <c r="F23" s="19">
        <v>6.5000000000000002E-2</v>
      </c>
      <c r="G23" s="20"/>
      <c r="H23" s="21"/>
      <c r="I23" s="21"/>
      <c r="J23" s="22"/>
    </row>
    <row r="24" spans="5:10" x14ac:dyDescent="0.25">
      <c r="E24" s="18"/>
      <c r="F24" s="19">
        <v>6.7500000000000004E-2</v>
      </c>
      <c r="G24" s="20"/>
      <c r="H24" s="21"/>
      <c r="I24" s="21"/>
      <c r="J24" s="22"/>
    </row>
    <row r="25" spans="5:10" x14ac:dyDescent="0.25">
      <c r="E25" s="18"/>
      <c r="F25" s="19">
        <v>7.0000000000000007E-2</v>
      </c>
      <c r="G25" s="20"/>
      <c r="H25" s="21"/>
      <c r="I25" s="21"/>
      <c r="J25" s="22"/>
    </row>
    <row r="26" spans="5:10" x14ac:dyDescent="0.25">
      <c r="E26" s="18"/>
      <c r="F26" s="19">
        <v>7.2499999999999995E-2</v>
      </c>
      <c r="G26" s="20"/>
      <c r="H26" s="21"/>
      <c r="I26" s="21"/>
      <c r="J26" s="22"/>
    </row>
    <row r="27" spans="5:10" x14ac:dyDescent="0.25">
      <c r="E27" s="18"/>
      <c r="F27" s="19">
        <v>7.4999999999999997E-2</v>
      </c>
      <c r="G27" s="20"/>
      <c r="H27" s="21"/>
      <c r="I27" s="21"/>
      <c r="J27" s="22"/>
    </row>
    <row r="28" spans="5:10" x14ac:dyDescent="0.25">
      <c r="E28" s="18"/>
      <c r="F28" s="19">
        <v>7.7499999999999999E-2</v>
      </c>
      <c r="G28" s="20"/>
      <c r="H28" s="21"/>
      <c r="I28" s="21"/>
      <c r="J28" s="22"/>
    </row>
    <row r="29" spans="5:10" ht="15.75" thickBot="1" x14ac:dyDescent="0.3">
      <c r="E29" s="24"/>
      <c r="F29" s="25">
        <v>0.08</v>
      </c>
      <c r="G29" s="26"/>
      <c r="H29" s="27"/>
      <c r="I29" s="27"/>
      <c r="J29" s="28"/>
    </row>
  </sheetData>
  <mergeCells count="4">
    <mergeCell ref="B4:C4"/>
    <mergeCell ref="B10:C10"/>
    <mergeCell ref="B2:C2"/>
    <mergeCell ref="E5:E29"/>
  </mergeCells>
  <phoneticPr fontId="0" type="noConversion"/>
  <pageMargins left="0.75" right="0.75" top="1" bottom="1" header="0" footer="0"/>
  <pageSetup paperSize="9" orientation="portrait" horizontalDpi="4294967294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2"/>
  <sheetViews>
    <sheetView workbookViewId="0"/>
  </sheetViews>
  <sheetFormatPr baseColWidth="10" defaultRowHeight="15" x14ac:dyDescent="0.25"/>
  <cols>
    <col min="1" max="1" width="4.28515625" style="1" customWidth="1"/>
    <col min="2" max="2" width="20" style="1" customWidth="1"/>
    <col min="3" max="11" width="16.42578125" style="1" customWidth="1"/>
    <col min="12" max="16384" width="11.42578125" style="1"/>
  </cols>
  <sheetData>
    <row r="2" spans="2:4" ht="18.75" x14ac:dyDescent="0.3">
      <c r="B2" s="70" t="s">
        <v>12</v>
      </c>
      <c r="C2" s="70"/>
      <c r="D2" s="71"/>
    </row>
    <row r="4" spans="2:4" x14ac:dyDescent="0.25">
      <c r="B4" s="5" t="s">
        <v>0</v>
      </c>
      <c r="C4" s="5"/>
    </row>
    <row r="5" spans="2:4" x14ac:dyDescent="0.25">
      <c r="B5" s="10" t="s">
        <v>17</v>
      </c>
      <c r="C5" s="11">
        <v>325900</v>
      </c>
    </row>
    <row r="6" spans="2:4" x14ac:dyDescent="0.25">
      <c r="B6" s="10" t="s">
        <v>19</v>
      </c>
      <c r="C6" s="17">
        <v>0.1</v>
      </c>
    </row>
    <row r="7" spans="2:4" x14ac:dyDescent="0.25">
      <c r="B7" s="10" t="s">
        <v>20</v>
      </c>
      <c r="C7" s="10">
        <v>30</v>
      </c>
    </row>
    <row r="8" spans="2:4" x14ac:dyDescent="0.25">
      <c r="B8" s="10" t="s">
        <v>18</v>
      </c>
      <c r="C8" s="23">
        <v>0.04</v>
      </c>
    </row>
    <row r="10" spans="2:4" x14ac:dyDescent="0.25">
      <c r="B10" s="5" t="s">
        <v>21</v>
      </c>
      <c r="C10" s="5"/>
    </row>
    <row r="11" spans="2:4" x14ac:dyDescent="0.25">
      <c r="B11" s="10" t="s">
        <v>13</v>
      </c>
      <c r="C11" s="11">
        <f>C5*(1-C6)</f>
        <v>293310</v>
      </c>
    </row>
    <row r="12" spans="2:4" x14ac:dyDescent="0.25">
      <c r="B12" s="10" t="s">
        <v>14</v>
      </c>
      <c r="C12" s="11">
        <f>PMT(C8/12,C7*12,-C11)</f>
        <v>1400.3068031297391</v>
      </c>
    </row>
    <row r="13" spans="2:4" x14ac:dyDescent="0.25">
      <c r="B13" s="10" t="s">
        <v>15</v>
      </c>
      <c r="C13" s="11">
        <f>C12*C7*12</f>
        <v>504110.44912670605</v>
      </c>
    </row>
    <row r="14" spans="2:4" x14ac:dyDescent="0.25">
      <c r="B14" s="10" t="s">
        <v>16</v>
      </c>
      <c r="C14" s="11">
        <f>C13-C11</f>
        <v>210800.44912670605</v>
      </c>
    </row>
    <row r="16" spans="2:4" ht="15.75" thickBot="1" x14ac:dyDescent="0.3"/>
    <row r="17" spans="2:11" x14ac:dyDescent="0.25">
      <c r="D17" s="57" t="s">
        <v>19</v>
      </c>
      <c r="E17" s="58"/>
      <c r="F17" s="58"/>
      <c r="G17" s="58"/>
      <c r="H17" s="58"/>
      <c r="I17" s="58"/>
      <c r="J17" s="58"/>
      <c r="K17" s="59"/>
    </row>
    <row r="18" spans="2:11" ht="15.75" thickBot="1" x14ac:dyDescent="0.3">
      <c r="D18" s="60">
        <v>0.05</v>
      </c>
      <c r="E18" s="61">
        <v>0.1</v>
      </c>
      <c r="F18" s="61">
        <v>0.15</v>
      </c>
      <c r="G18" s="61">
        <v>0.2</v>
      </c>
      <c r="H18" s="61">
        <v>0.25</v>
      </c>
      <c r="I18" s="61">
        <v>0.3</v>
      </c>
      <c r="J18" s="61">
        <v>0.35</v>
      </c>
      <c r="K18" s="25">
        <v>0.4</v>
      </c>
    </row>
    <row r="19" spans="2:11" ht="12.75" customHeight="1" x14ac:dyDescent="0.25">
      <c r="B19" s="62" t="s">
        <v>13</v>
      </c>
      <c r="C19" s="63">
        <f>C11</f>
        <v>293310</v>
      </c>
      <c r="D19" s="64"/>
      <c r="E19" s="65"/>
      <c r="F19" s="65"/>
      <c r="G19" s="65"/>
      <c r="H19" s="65"/>
      <c r="I19" s="65"/>
      <c r="J19" s="65"/>
      <c r="K19" s="66"/>
    </row>
    <row r="20" spans="2:11" ht="12.75" customHeight="1" x14ac:dyDescent="0.25">
      <c r="B20" s="67" t="s">
        <v>14</v>
      </c>
      <c r="C20" s="68">
        <f>C12</f>
        <v>1400.3068031297391</v>
      </c>
      <c r="D20" s="50"/>
      <c r="E20" s="11"/>
      <c r="F20" s="11"/>
      <c r="G20" s="11"/>
      <c r="H20" s="11"/>
      <c r="I20" s="11"/>
      <c r="J20" s="11"/>
      <c r="K20" s="51"/>
    </row>
    <row r="21" spans="2:11" ht="12.75" customHeight="1" x14ac:dyDescent="0.25">
      <c r="B21" s="67" t="s">
        <v>15</v>
      </c>
      <c r="C21" s="68">
        <f>C13</f>
        <v>504110.44912670605</v>
      </c>
      <c r="D21" s="50"/>
      <c r="E21" s="11"/>
      <c r="F21" s="11"/>
      <c r="G21" s="11"/>
      <c r="H21" s="11"/>
      <c r="I21" s="11"/>
      <c r="J21" s="11"/>
      <c r="K21" s="51"/>
    </row>
    <row r="22" spans="2:11" ht="12.75" customHeight="1" thickBot="1" x14ac:dyDescent="0.3">
      <c r="B22" s="69" t="s">
        <v>16</v>
      </c>
      <c r="C22" s="9">
        <f>C14</f>
        <v>210800.44912670605</v>
      </c>
      <c r="D22" s="54"/>
      <c r="E22" s="55"/>
      <c r="F22" s="55"/>
      <c r="G22" s="55"/>
      <c r="H22" s="55"/>
      <c r="I22" s="55"/>
      <c r="J22" s="55"/>
      <c r="K22" s="56"/>
    </row>
  </sheetData>
  <mergeCells count="4">
    <mergeCell ref="B4:C4"/>
    <mergeCell ref="B10:C10"/>
    <mergeCell ref="B2:C2"/>
    <mergeCell ref="D17:K17"/>
  </mergeCells>
  <phoneticPr fontId="0" type="noConversion"/>
  <pageMargins left="0.75" right="0.75" top="1" bottom="1" header="0" footer="0"/>
  <pageSetup paperSize="9" orientation="portrait" horizontalDpi="4294967294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5"/>
  <sheetViews>
    <sheetView workbookViewId="0"/>
  </sheetViews>
  <sheetFormatPr baseColWidth="10" defaultRowHeight="15" x14ac:dyDescent="0.25"/>
  <cols>
    <col min="1" max="1" width="4.42578125" style="1" customWidth="1"/>
    <col min="2" max="2" width="17.140625" style="1" customWidth="1"/>
    <col min="3" max="3" width="12.42578125" style="1" bestFit="1" customWidth="1"/>
    <col min="4" max="4" width="14.7109375" style="1" bestFit="1" customWidth="1"/>
    <col min="5" max="11" width="14.28515625" style="1" customWidth="1"/>
    <col min="12" max="16384" width="11.42578125" style="1"/>
  </cols>
  <sheetData>
    <row r="2" spans="2:4" ht="18.75" x14ac:dyDescent="0.3">
      <c r="B2" s="70" t="s">
        <v>7</v>
      </c>
      <c r="C2" s="70"/>
      <c r="D2" s="70"/>
    </row>
    <row r="4" spans="2:4" x14ac:dyDescent="0.25">
      <c r="B4" s="5" t="s">
        <v>0</v>
      </c>
      <c r="C4" s="5"/>
      <c r="D4" s="5"/>
    </row>
    <row r="5" spans="2:4" x14ac:dyDescent="0.25">
      <c r="B5" s="29" t="s">
        <v>1</v>
      </c>
      <c r="C5" s="29"/>
      <c r="D5" s="30">
        <v>275000</v>
      </c>
    </row>
    <row r="6" spans="2:4" x14ac:dyDescent="0.25">
      <c r="B6" s="29" t="s">
        <v>6</v>
      </c>
      <c r="C6" s="29"/>
      <c r="D6" s="31">
        <v>2.5000000000000001E-2</v>
      </c>
    </row>
    <row r="7" spans="2:4" s="6" customFormat="1" x14ac:dyDescent="0.25">
      <c r="B7" s="32"/>
      <c r="C7" s="32"/>
    </row>
    <row r="8" spans="2:4" x14ac:dyDescent="0.25">
      <c r="B8" s="29" t="s">
        <v>8</v>
      </c>
      <c r="C8" s="29"/>
      <c r="D8" s="11">
        <f>IF(D5&lt;200000,0.2,IF(D5&lt;300000,0.15,0.1))</f>
        <v>0.15</v>
      </c>
    </row>
    <row r="9" spans="2:4" x14ac:dyDescent="0.25">
      <c r="B9" s="29" t="s">
        <v>9</v>
      </c>
      <c r="C9" s="29"/>
      <c r="D9" s="11">
        <v>0.28000000000000003</v>
      </c>
    </row>
    <row r="10" spans="2:4" x14ac:dyDescent="0.25">
      <c r="B10" s="29" t="s">
        <v>2</v>
      </c>
      <c r="C10" s="29"/>
      <c r="D10" s="30">
        <f>D5*D6</f>
        <v>6875</v>
      </c>
    </row>
    <row r="11" spans="2:4" x14ac:dyDescent="0.25">
      <c r="B11" s="29" t="s">
        <v>3</v>
      </c>
      <c r="C11" s="29"/>
      <c r="D11" s="11">
        <v>19</v>
      </c>
    </row>
    <row r="12" spans="2:4" x14ac:dyDescent="0.25">
      <c r="B12" s="29" t="s">
        <v>4</v>
      </c>
      <c r="C12" s="29"/>
      <c r="D12" s="11">
        <f>D11*D10</f>
        <v>130625</v>
      </c>
    </row>
    <row r="13" spans="2:4" x14ac:dyDescent="0.25">
      <c r="B13" s="29" t="s">
        <v>10</v>
      </c>
      <c r="C13" s="29"/>
      <c r="D13" s="11">
        <f>D5*(D8+D9)</f>
        <v>118250.00000000001</v>
      </c>
    </row>
    <row r="15" spans="2:4" x14ac:dyDescent="0.25">
      <c r="B15" s="33" t="s">
        <v>5</v>
      </c>
      <c r="C15" s="34"/>
      <c r="D15" s="35">
        <f>D12-D13</f>
        <v>12374.999999999985</v>
      </c>
    </row>
  </sheetData>
  <mergeCells count="11">
    <mergeCell ref="B2:D2"/>
    <mergeCell ref="B5:C5"/>
    <mergeCell ref="B8:C8"/>
    <mergeCell ref="B9:C9"/>
    <mergeCell ref="B6:C6"/>
    <mergeCell ref="B4:D4"/>
    <mergeCell ref="B10:C10"/>
    <mergeCell ref="B11:C11"/>
    <mergeCell ref="B12:C12"/>
    <mergeCell ref="B15:C15"/>
    <mergeCell ref="B13:C13"/>
  </mergeCells>
  <phoneticPr fontId="0" type="noConversion"/>
  <pageMargins left="0.75" right="0.75" top="1" bottom="1" header="0" footer="0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7"/>
  <sheetViews>
    <sheetView workbookViewId="0"/>
  </sheetViews>
  <sheetFormatPr baseColWidth="10" defaultRowHeight="15" x14ac:dyDescent="0.25"/>
  <cols>
    <col min="1" max="1" width="4.42578125" style="1" customWidth="1"/>
    <col min="2" max="2" width="17.140625" style="1" customWidth="1"/>
    <col min="3" max="3" width="12.42578125" style="1" bestFit="1" customWidth="1"/>
    <col min="4" max="4" width="14.7109375" style="1" bestFit="1" customWidth="1"/>
    <col min="5" max="11" width="14.28515625" style="1" customWidth="1"/>
    <col min="12" max="16384" width="11.42578125" style="1"/>
  </cols>
  <sheetData>
    <row r="2" spans="2:4" ht="18.75" x14ac:dyDescent="0.3">
      <c r="B2" s="70" t="s">
        <v>7</v>
      </c>
      <c r="C2" s="70"/>
      <c r="D2" s="70"/>
    </row>
    <row r="4" spans="2:4" x14ac:dyDescent="0.25">
      <c r="B4" s="5" t="s">
        <v>0</v>
      </c>
      <c r="C4" s="5"/>
      <c r="D4" s="5"/>
    </row>
    <row r="5" spans="2:4" x14ac:dyDescent="0.25">
      <c r="B5" s="29" t="s">
        <v>1</v>
      </c>
      <c r="C5" s="29"/>
      <c r="D5" s="30">
        <v>275000</v>
      </c>
    </row>
    <row r="6" spans="2:4" x14ac:dyDescent="0.25">
      <c r="B6" s="29" t="s">
        <v>6</v>
      </c>
      <c r="C6" s="29"/>
      <c r="D6" s="31">
        <v>2.5000000000000001E-2</v>
      </c>
    </row>
    <row r="7" spans="2:4" s="6" customFormat="1" x14ac:dyDescent="0.25">
      <c r="B7" s="32"/>
      <c r="C7" s="32"/>
    </row>
    <row r="8" spans="2:4" x14ac:dyDescent="0.25">
      <c r="B8" s="29" t="s">
        <v>8</v>
      </c>
      <c r="C8" s="29"/>
      <c r="D8" s="11">
        <f>IF(D5&lt;200000,0.2,IF(D5&lt;300000,0.15,0.1))</f>
        <v>0.15</v>
      </c>
    </row>
    <row r="9" spans="2:4" x14ac:dyDescent="0.25">
      <c r="B9" s="29" t="s">
        <v>9</v>
      </c>
      <c r="C9" s="29"/>
      <c r="D9" s="11">
        <v>0.28000000000000003</v>
      </c>
    </row>
    <row r="10" spans="2:4" x14ac:dyDescent="0.25">
      <c r="B10" s="29" t="s">
        <v>2</v>
      </c>
      <c r="C10" s="29"/>
      <c r="D10" s="30">
        <f>D5*D6</f>
        <v>6875</v>
      </c>
    </row>
    <row r="11" spans="2:4" x14ac:dyDescent="0.25">
      <c r="B11" s="29" t="s">
        <v>3</v>
      </c>
      <c r="C11" s="29"/>
      <c r="D11" s="11">
        <v>19</v>
      </c>
    </row>
    <row r="12" spans="2:4" x14ac:dyDescent="0.25">
      <c r="B12" s="29" t="s">
        <v>4</v>
      </c>
      <c r="C12" s="29"/>
      <c r="D12" s="11">
        <f>D11*D10</f>
        <v>130625</v>
      </c>
    </row>
    <row r="13" spans="2:4" x14ac:dyDescent="0.25">
      <c r="B13" s="29" t="s">
        <v>10</v>
      </c>
      <c r="C13" s="29"/>
      <c r="D13" s="11">
        <f>D5*(D8+D9)</f>
        <v>118250.00000000001</v>
      </c>
    </row>
    <row r="15" spans="2:4" x14ac:dyDescent="0.25">
      <c r="B15" s="33" t="s">
        <v>5</v>
      </c>
      <c r="C15" s="34"/>
      <c r="D15" s="35">
        <f>D12-D13</f>
        <v>12374.999999999985</v>
      </c>
    </row>
    <row r="16" spans="2:4" ht="15.75" thickBot="1" x14ac:dyDescent="0.3"/>
    <row r="17" spans="2:11" x14ac:dyDescent="0.25">
      <c r="D17" s="36" t="s">
        <v>6</v>
      </c>
      <c r="E17" s="37"/>
      <c r="F17" s="37"/>
      <c r="G17" s="37"/>
      <c r="H17" s="37"/>
      <c r="I17" s="37"/>
      <c r="J17" s="37"/>
      <c r="K17" s="38"/>
    </row>
    <row r="18" spans="2:11" ht="15.75" thickBot="1" x14ac:dyDescent="0.3">
      <c r="C18" s="39">
        <f>D15</f>
        <v>12374.999999999985</v>
      </c>
      <c r="D18" s="40">
        <v>1.4999999999999999E-2</v>
      </c>
      <c r="E18" s="41">
        <v>1.7500000000000002E-2</v>
      </c>
      <c r="F18" s="41">
        <v>0.02</v>
      </c>
      <c r="G18" s="41">
        <v>2.2499999999999999E-2</v>
      </c>
      <c r="H18" s="41">
        <v>2.5000000000000001E-2</v>
      </c>
      <c r="I18" s="41">
        <v>2.75E-2</v>
      </c>
      <c r="J18" s="41">
        <v>0.03</v>
      </c>
      <c r="K18" s="42">
        <v>3.2500000000000001E-2</v>
      </c>
    </row>
    <row r="19" spans="2:11" x14ac:dyDescent="0.25">
      <c r="B19" s="43" t="s">
        <v>11</v>
      </c>
      <c r="C19" s="44">
        <v>100000</v>
      </c>
      <c r="D19" s="45"/>
      <c r="E19" s="46"/>
      <c r="F19" s="46"/>
      <c r="G19" s="46"/>
      <c r="H19" s="46"/>
      <c r="I19" s="46"/>
      <c r="J19" s="46"/>
      <c r="K19" s="47"/>
    </row>
    <row r="20" spans="2:11" x14ac:dyDescent="0.25">
      <c r="B20" s="48"/>
      <c r="C20" s="49">
        <v>125000</v>
      </c>
      <c r="D20" s="50"/>
      <c r="E20" s="11"/>
      <c r="F20" s="11"/>
      <c r="G20" s="11"/>
      <c r="H20" s="11"/>
      <c r="I20" s="11"/>
      <c r="J20" s="11"/>
      <c r="K20" s="51"/>
    </row>
    <row r="21" spans="2:11" x14ac:dyDescent="0.25">
      <c r="B21" s="48"/>
      <c r="C21" s="49">
        <v>150000</v>
      </c>
      <c r="D21" s="50"/>
      <c r="E21" s="11"/>
      <c r="F21" s="11"/>
      <c r="G21" s="11"/>
      <c r="H21" s="11"/>
      <c r="I21" s="11"/>
      <c r="J21" s="11"/>
      <c r="K21" s="51"/>
    </row>
    <row r="22" spans="2:11" x14ac:dyDescent="0.25">
      <c r="B22" s="48"/>
      <c r="C22" s="49">
        <v>175000</v>
      </c>
      <c r="D22" s="50"/>
      <c r="E22" s="11"/>
      <c r="F22" s="11"/>
      <c r="G22" s="11"/>
      <c r="H22" s="11"/>
      <c r="I22" s="11"/>
      <c r="J22" s="11"/>
      <c r="K22" s="51"/>
    </row>
    <row r="23" spans="2:11" x14ac:dyDescent="0.25">
      <c r="B23" s="48"/>
      <c r="C23" s="49">
        <v>200000</v>
      </c>
      <c r="D23" s="50"/>
      <c r="E23" s="11"/>
      <c r="F23" s="11"/>
      <c r="G23" s="11"/>
      <c r="H23" s="11"/>
      <c r="I23" s="11"/>
      <c r="J23" s="11"/>
      <c r="K23" s="51"/>
    </row>
    <row r="24" spans="2:11" x14ac:dyDescent="0.25">
      <c r="B24" s="48"/>
      <c r="C24" s="49">
        <v>225000</v>
      </c>
      <c r="D24" s="50"/>
      <c r="E24" s="11"/>
      <c r="F24" s="11"/>
      <c r="G24" s="11"/>
      <c r="H24" s="11"/>
      <c r="I24" s="11"/>
      <c r="J24" s="11"/>
      <c r="K24" s="51"/>
    </row>
    <row r="25" spans="2:11" x14ac:dyDescent="0.25">
      <c r="B25" s="48"/>
      <c r="C25" s="49">
        <v>250000</v>
      </c>
      <c r="D25" s="50"/>
      <c r="E25" s="11"/>
      <c r="F25" s="11"/>
      <c r="G25" s="11"/>
      <c r="H25" s="11"/>
      <c r="I25" s="11"/>
      <c r="J25" s="11"/>
      <c r="K25" s="51"/>
    </row>
    <row r="26" spans="2:11" x14ac:dyDescent="0.25">
      <c r="B26" s="48"/>
      <c r="C26" s="49">
        <v>275000</v>
      </c>
      <c r="D26" s="50"/>
      <c r="E26" s="11"/>
      <c r="F26" s="11"/>
      <c r="G26" s="11"/>
      <c r="H26" s="11"/>
      <c r="I26" s="11"/>
      <c r="J26" s="11"/>
      <c r="K26" s="51"/>
    </row>
    <row r="27" spans="2:11" ht="15.75" thickBot="1" x14ac:dyDescent="0.3">
      <c r="B27" s="52"/>
      <c r="C27" s="53">
        <v>300000</v>
      </c>
      <c r="D27" s="54"/>
      <c r="E27" s="55"/>
      <c r="F27" s="55"/>
      <c r="G27" s="55"/>
      <c r="H27" s="55"/>
      <c r="I27" s="55"/>
      <c r="J27" s="55"/>
      <c r="K27" s="56"/>
    </row>
  </sheetData>
  <mergeCells count="13">
    <mergeCell ref="B4:D4"/>
    <mergeCell ref="B2:D2"/>
    <mergeCell ref="B19:B27"/>
    <mergeCell ref="D17:K17"/>
    <mergeCell ref="B5:C5"/>
    <mergeCell ref="B8:C8"/>
    <mergeCell ref="B9:C9"/>
    <mergeCell ref="B10:C10"/>
    <mergeCell ref="B11:C11"/>
    <mergeCell ref="B12:C12"/>
    <mergeCell ref="B15:C15"/>
    <mergeCell ref="B13:C13"/>
    <mergeCell ref="B6:C6"/>
  </mergeCells>
  <phoneticPr fontId="0" type="noConversion"/>
  <pageMargins left="0.75" right="0.75" top="1" bottom="1" header="0" footer="0"/>
  <pageSetup paperSize="9" orientation="portrait" horizontalDpi="4294967294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préstec hipotecari 1</vt:lpstr>
      <vt:lpstr>préstec hipotecari 2</vt:lpstr>
      <vt:lpstr>vendes per correu 1</vt:lpstr>
      <vt:lpstr>vendes per correu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juan</cp:lastModifiedBy>
  <dcterms:created xsi:type="dcterms:W3CDTF">2010-10-28T09:21:57Z</dcterms:created>
  <dcterms:modified xsi:type="dcterms:W3CDTF">2019-03-12T18:58:52Z</dcterms:modified>
</cp:coreProperties>
</file>