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juan\Desktop\exercicis excel_buenos\"/>
    </mc:Choice>
  </mc:AlternateContent>
  <bookViews>
    <workbookView xWindow="0" yWindow="120" windowWidth="15195" windowHeight="8700"/>
  </bookViews>
  <sheets>
    <sheet name="lògiques" sheetId="1" r:id="rId1"/>
    <sheet name="text" sheetId="2" r:id="rId2"/>
    <sheet name="estadístiques" sheetId="3" r:id="rId3"/>
    <sheet name="matemàtiques" sheetId="4" r:id="rId4"/>
    <sheet name="data i hora" sheetId="5" r:id="rId5"/>
  </sheets>
  <calcPr calcId="162913"/>
</workbook>
</file>

<file path=xl/calcChain.xml><?xml version="1.0" encoding="utf-8"?>
<calcChain xmlns="http://schemas.openxmlformats.org/spreadsheetml/2006/main">
  <c r="C2" i="5" l="1"/>
  <c r="B3" i="5"/>
  <c r="C9" i="5"/>
  <c r="F9" i="5"/>
  <c r="C15" i="5"/>
  <c r="F15" i="5"/>
  <c r="C21" i="5"/>
  <c r="F21" i="5"/>
  <c r="C27" i="5"/>
  <c r="F27" i="5"/>
  <c r="C12" i="3"/>
  <c r="F12" i="3"/>
  <c r="C18" i="3"/>
  <c r="F18" i="3"/>
  <c r="C24" i="3"/>
  <c r="F24" i="3"/>
  <c r="C30" i="3"/>
  <c r="F30" i="3"/>
  <c r="C36" i="3"/>
  <c r="F36" i="3"/>
  <c r="F3" i="1"/>
  <c r="F4" i="1"/>
  <c r="F5" i="1"/>
  <c r="F6" i="1"/>
  <c r="F14" i="1"/>
  <c r="F15" i="1"/>
  <c r="F16" i="1"/>
  <c r="F17" i="1"/>
  <c r="C9" i="4"/>
  <c r="G9" i="4"/>
  <c r="C15" i="4"/>
  <c r="G15" i="4"/>
  <c r="C21" i="4"/>
  <c r="G21" i="4"/>
  <c r="C27" i="4"/>
  <c r="G27" i="4"/>
  <c r="C33" i="4"/>
  <c r="C13" i="2"/>
  <c r="F13" i="2"/>
  <c r="C19" i="2"/>
  <c r="F19" i="2"/>
  <c r="C25" i="2"/>
  <c r="F25" i="2"/>
  <c r="C31" i="2"/>
  <c r="F31" i="2"/>
</calcChain>
</file>

<file path=xl/sharedStrings.xml><?xml version="1.0" encoding="utf-8"?>
<sst xmlns="http://schemas.openxmlformats.org/spreadsheetml/2006/main" count="282" uniqueCount="140">
  <si>
    <t>Nom</t>
  </si>
  <si>
    <t>Preu curs</t>
  </si>
  <si>
    <t>Altre curs?</t>
  </si>
  <si>
    <t>Família nombrosa?</t>
  </si>
  <si>
    <t>Total</t>
  </si>
  <si>
    <t>Maria</t>
  </si>
  <si>
    <t>Noemí</t>
  </si>
  <si>
    <t>Carles</t>
  </si>
  <si>
    <t>Jordi</t>
  </si>
  <si>
    <t>Si</t>
  </si>
  <si>
    <t>No</t>
  </si>
  <si>
    <t>=SI(O(D3="Si";E3="Si");C3*90%;C3)</t>
  </si>
  <si>
    <t>=SI(O(D4="Si";E4="Si");C4*90%;C4)</t>
  </si>
  <si>
    <t>=SI(O(D5="Si";E5="Si");C5*90%;C5)</t>
  </si>
  <si>
    <t>=SI(O(D6="Si";E6="Si");C6*90%;C6)</t>
  </si>
  <si>
    <t>=SI(Y(D14="Si";E14="Si");C14*90%;C14)</t>
  </si>
  <si>
    <t>=SI(Y(D15="Si";E15="Si");C15*90%;C15)</t>
  </si>
  <si>
    <t>=SI(Y(D16="Si";E16="Si");C16*90%;C16)</t>
  </si>
  <si>
    <t>=SI(Y(D17="Si";E17="Si");C17*90%;C17)</t>
  </si>
  <si>
    <t>Client</t>
  </si>
  <si>
    <t>Factura</t>
  </si>
  <si>
    <t>Import</t>
  </si>
  <si>
    <t>Teixits Ramírez, SA</t>
  </si>
  <si>
    <t>Magatzems Mendoza, SL</t>
  </si>
  <si>
    <t>Mercajosé, SA</t>
  </si>
  <si>
    <t>Juan Fco. Del Valle</t>
  </si>
  <si>
    <t>CONCATENAR</t>
  </si>
  <si>
    <t>Descripció:</t>
  </si>
  <si>
    <t>Nom funció:</t>
  </si>
  <si>
    <t>Afegeix una cadena de text a una altra</t>
  </si>
  <si>
    <t>Exemple:</t>
  </si>
  <si>
    <t>DERECHA</t>
  </si>
  <si>
    <t>EXTRAE</t>
  </si>
  <si>
    <t>IZQUIERDA</t>
  </si>
  <si>
    <t>LARGO</t>
  </si>
  <si>
    <t>MAYUSC</t>
  </si>
  <si>
    <t>MINUSC</t>
  </si>
  <si>
    <t>REEMPLAZAR</t>
  </si>
  <si>
    <t>Extreu n caràcters des de la dreta d'un text</t>
  </si>
  <si>
    <t>Converteix a majúscules el contingut d'una cel·la</t>
  </si>
  <si>
    <t>Converteix a minúscules el contingut d'una cel·la</t>
  </si>
  <si>
    <t>Substitueix el contingut d'una cel·la per un altre</t>
  </si>
  <si>
    <t>Compte el nombre de caràcters d'una cel·la</t>
  </si>
  <si>
    <t>Extreu des de la posició x la quantitat de
caràcters n d'una cadena de text</t>
  </si>
  <si>
    <t>Extreu n caràcters des de l'esquerra d'un text</t>
  </si>
  <si>
    <t>=CONCATENAR("FACTURA ";C3;" ";B3)</t>
  </si>
  <si>
    <t>=DERECHA(B3;9)</t>
  </si>
  <si>
    <t>=EXTRAE(B3;9;7)</t>
  </si>
  <si>
    <t>=IZQUIERDA(B3;7)</t>
  </si>
  <si>
    <t>=LARGO(B3)</t>
  </si>
  <si>
    <t>=MAYUSC(B5)</t>
  </si>
  <si>
    <t>=MINUSC(B6)</t>
  </si>
  <si>
    <t>=REEMPLAZAR(B6;1;9;"Francisco")</t>
  </si>
  <si>
    <t>PERE</t>
  </si>
  <si>
    <t>JOAN</t>
  </si>
  <si>
    <t>JOSEP</t>
  </si>
  <si>
    <t>MARIA</t>
  </si>
  <si>
    <t>CONTAR</t>
  </si>
  <si>
    <t>CONTAR.BLANCO</t>
  </si>
  <si>
    <t>CONTAR.SI</t>
  </si>
  <si>
    <t>CONTARA</t>
  </si>
  <si>
    <t>JERARQUIA</t>
  </si>
  <si>
    <t>MAX</t>
  </si>
  <si>
    <t>MIN</t>
  </si>
  <si>
    <t>PROMEDIO</t>
  </si>
  <si>
    <t>PROMEDIOA</t>
  </si>
  <si>
    <t>MODA</t>
  </si>
  <si>
    <t>Compte les cel·les d'un rang amb format numèric</t>
  </si>
  <si>
    <t>Compte les cel·les d'un rang que compleixen una condició</t>
  </si>
  <si>
    <t>Compte les cel·les d'un rang que no estan buides</t>
  </si>
  <si>
    <t>Compte les cel·les d'un rang que estan buides</t>
  </si>
  <si>
    <t>Indica la posició que ocupa un valor dins d'un rang</t>
  </si>
  <si>
    <t>Indica el valor més alt dins d'un rang</t>
  </si>
  <si>
    <t>Indica el valor més baix dins d'un rang</t>
  </si>
  <si>
    <t>Troba el valor que més es repeteix d'un rang</t>
  </si>
  <si>
    <t>=CONTAR.SI(C3:C6;"&gt;8")</t>
  </si>
  <si>
    <t>=CONTAR(C2:C6)</t>
  </si>
  <si>
    <t>=CONTAR.BLANCO(D2:D6)</t>
  </si>
  <si>
    <t>=CONTARA(D2:D6)</t>
  </si>
  <si>
    <t>=JERARQUIA(C5;C2:C6)</t>
  </si>
  <si>
    <t>=MAX(C2:C6)</t>
  </si>
  <si>
    <t>Informacions</t>
  </si>
  <si>
    <t>Vendes</t>
  </si>
  <si>
    <t>=MIN(C2:C6)</t>
  </si>
  <si>
    <t>=PROMEDIO(D2:D6)</t>
  </si>
  <si>
    <t>=PROMEDIOA(D2:D6)</t>
  </si>
  <si>
    <t>=MODA(C3:D6)</t>
  </si>
  <si>
    <t>Calcula la mitjana d'un o diversos rangs amb valor</t>
  </si>
  <si>
    <t>Calcula la mitjana d'un o diversos rangs</t>
  </si>
  <si>
    <t>ABS</t>
  </si>
  <si>
    <t>ALEATORIO</t>
  </si>
  <si>
    <t>ENTERO</t>
  </si>
  <si>
    <t>FACT</t>
  </si>
  <si>
    <t>POTENCIA</t>
  </si>
  <si>
    <t>PRODUCTO</t>
  </si>
  <si>
    <t>RAIZ</t>
  </si>
  <si>
    <t>REDONDEAR</t>
  </si>
  <si>
    <t>RESIDUO</t>
  </si>
  <si>
    <t>Extreu el valor absolut d'un número</t>
  </si>
  <si>
    <t>Insereix un número aleatori entre 0 i 1</t>
  </si>
  <si>
    <t>Arrodoneix un número al seu enter inferior</t>
  </si>
  <si>
    <t>Retorna el factorial d'un número</t>
  </si>
  <si>
    <t>Eleva un número a una potència</t>
  </si>
  <si>
    <t>Multiplica els números dels arguments</t>
  </si>
  <si>
    <t>Calcula l'arrel quadrada d'un número</t>
  </si>
  <si>
    <t>Arrodoneix un número al nombre de decimals desitjat</t>
  </si>
  <si>
    <t>Retorna el residu d'una divisió</t>
  </si>
  <si>
    <t>=ABS(E2)</t>
  </si>
  <si>
    <t>=ALEATORIO()</t>
  </si>
  <si>
    <t>=ENTERO(E3)</t>
  </si>
  <si>
    <t>=FACT(6)</t>
  </si>
  <si>
    <t>=POTENCIA(2;4)</t>
  </si>
  <si>
    <t>=PRODUCTO(D2;2)</t>
  </si>
  <si>
    <t>=RAIZ(D2)</t>
  </si>
  <si>
    <t>=REDONDEAR(E3;1)</t>
  </si>
  <si>
    <t>=RESIDUO(D2;D3)</t>
  </si>
  <si>
    <t>AHORA</t>
  </si>
  <si>
    <t>AÑO</t>
  </si>
  <si>
    <t>DIA</t>
  </si>
  <si>
    <t>DIAS360</t>
  </si>
  <si>
    <t>DIASEM</t>
  </si>
  <si>
    <t>HORA</t>
  </si>
  <si>
    <t>HOY</t>
  </si>
  <si>
    <t>MES</t>
  </si>
  <si>
    <t>Insereix la data i hora actuals</t>
  </si>
  <si>
    <t>Retorna l'any d'una data</t>
  </si>
  <si>
    <t>Retorna el dia d'una data</t>
  </si>
  <si>
    <t>Retorna la diferència de dies entre dues dates
basant-se en l'any comercial de 360 dies</t>
  </si>
  <si>
    <t>Retorna el número de dia de la setmana</t>
  </si>
  <si>
    <t>Retorna l'hora</t>
  </si>
  <si>
    <t>Insereix la data del sistema</t>
  </si>
  <si>
    <t>Retorna el mes d'una data</t>
  </si>
  <si>
    <t>=AHORA()</t>
  </si>
  <si>
    <t>=HORA(C2)</t>
  </si>
  <si>
    <t>=HOY()</t>
  </si>
  <si>
    <t>=DIAS360(B2;B3)</t>
  </si>
  <si>
    <t>=DIASEM(B3;2)</t>
  </si>
  <si>
    <t>=DIA(B3)</t>
  </si>
  <si>
    <t>=MES(B3)</t>
  </si>
  <si>
    <t>=AÑO(B3)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</si>
</sst>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€&quot;_-;\-* #,##0.00\ &quot;€&quot;_-;_-* &quot;-&quot;??\ &quot;€&quot;_-;_-@_-"/>
  </numFmts>
  <fonts count="5" x14ac:knownFonts="1">
    <font>
      <sz val="10"/>
      <name val="Arial"/>
    </font>
    <font>
      <sz val="10"/>
      <name val="Arial"/>
      <family val="2"/>
    </font>
    <font>
      <sz val="11"/>
      <name val="Calibri"/>
      <family val="2"/>
      <scheme val="minor"/>
    </font>
    <font>
      <b/>
      <i/>
      <sz val="11"/>
      <name val="Calibri"/>
      <family val="2"/>
      <scheme val="minor"/>
    </font>
    <font>
      <b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7">
    <xf numFmtId="0" fontId="0" fillId="0" borderId="0" xfId="0"/>
    <xf numFmtId="0" fontId="2" fillId="0" borderId="0" xfId="0" applyFont="1"/>
    <xf numFmtId="0" fontId="3" fillId="0" borderId="3" xfId="0" applyFont="1" applyBorder="1" applyAlignment="1">
      <alignment horizontal="center"/>
    </xf>
    <xf numFmtId="0" fontId="2" fillId="0" borderId="2" xfId="0" applyFont="1" applyBorder="1"/>
    <xf numFmtId="44" fontId="2" fillId="0" borderId="2" xfId="1" applyFont="1" applyBorder="1"/>
    <xf numFmtId="0" fontId="2" fillId="0" borderId="2" xfId="0" applyFont="1" applyBorder="1" applyAlignment="1">
      <alignment horizontal="center"/>
    </xf>
    <xf numFmtId="0" fontId="2" fillId="0" borderId="0" xfId="0" quotePrefix="1" applyFont="1"/>
    <xf numFmtId="0" fontId="2" fillId="0" borderId="1" xfId="0" applyFont="1" applyBorder="1"/>
    <xf numFmtId="44" fontId="2" fillId="0" borderId="1" xfId="1" applyFont="1" applyBorder="1"/>
    <xf numFmtId="0" fontId="2" fillId="0" borderId="1" xfId="0" applyFont="1" applyBorder="1" applyAlignment="1">
      <alignment horizontal="center"/>
    </xf>
    <xf numFmtId="14" fontId="2" fillId="0" borderId="0" xfId="0" applyNumberFormat="1" applyFont="1"/>
    <xf numFmtId="21" fontId="2" fillId="0" borderId="0" xfId="0" applyNumberFormat="1" applyFont="1"/>
    <xf numFmtId="0" fontId="2" fillId="0" borderId="4" xfId="0" applyFont="1" applyBorder="1"/>
    <xf numFmtId="0" fontId="4" fillId="0" borderId="8" xfId="0" applyFont="1" applyBorder="1"/>
    <xf numFmtId="0" fontId="2" fillId="0" borderId="5" xfId="0" applyFont="1" applyBorder="1"/>
    <xf numFmtId="0" fontId="2" fillId="0" borderId="6" xfId="0" applyFont="1" applyBorder="1"/>
    <xf numFmtId="0" fontId="4" fillId="0" borderId="9" xfId="0" quotePrefix="1" applyFont="1" applyBorder="1"/>
    <xf numFmtId="22" fontId="2" fillId="0" borderId="7" xfId="0" applyNumberFormat="1" applyFont="1" applyBorder="1"/>
    <xf numFmtId="0" fontId="2" fillId="0" borderId="7" xfId="0" applyFont="1" applyBorder="1"/>
    <xf numFmtId="14" fontId="2" fillId="0" borderId="7" xfId="0" applyNumberFormat="1" applyFont="1" applyBorder="1"/>
    <xf numFmtId="0" fontId="2" fillId="0" borderId="5" xfId="0" applyFont="1" applyBorder="1" applyAlignment="1">
      <alignment wrapText="1"/>
    </xf>
    <xf numFmtId="3" fontId="2" fillId="0" borderId="1" xfId="0" applyNumberFormat="1" applyFont="1" applyBorder="1"/>
    <xf numFmtId="0" fontId="4" fillId="0" borderId="0" xfId="0" applyFont="1" applyBorder="1"/>
    <xf numFmtId="0" fontId="2" fillId="0" borderId="0" xfId="0" applyFont="1" applyBorder="1"/>
    <xf numFmtId="3" fontId="2" fillId="0" borderId="7" xfId="0" applyNumberFormat="1" applyFont="1" applyBorder="1"/>
    <xf numFmtId="0" fontId="3" fillId="0" borderId="3" xfId="0" applyFont="1" applyBorder="1"/>
    <xf numFmtId="0" fontId="3" fillId="0" borderId="3" xfId="0" applyFont="1" applyBorder="1" applyAlignment="1">
      <alignment horizontal="right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28"/>
  <sheetViews>
    <sheetView tabSelected="1" workbookViewId="0"/>
  </sheetViews>
  <sheetFormatPr baseColWidth="10" defaultRowHeight="15" x14ac:dyDescent="0.25"/>
  <cols>
    <col min="1" max="1" width="2.7109375" style="1" customWidth="1"/>
    <col min="2" max="2" width="15.28515625" style="1" customWidth="1"/>
    <col min="3" max="3" width="11.28515625" style="1" customWidth="1"/>
    <col min="4" max="4" width="14.28515625" style="1" customWidth="1"/>
    <col min="5" max="5" width="18.7109375" style="1" customWidth="1"/>
    <col min="6" max="6" width="11.7109375" style="1" customWidth="1"/>
    <col min="7" max="7" width="2.85546875" style="1" customWidth="1"/>
    <col min="8" max="8" width="35.85546875" style="1" bestFit="1" customWidth="1"/>
    <col min="9" max="16384" width="11.42578125" style="1"/>
  </cols>
  <sheetData>
    <row r="1" spans="2:8" ht="15.75" thickBot="1" x14ac:dyDescent="0.3"/>
    <row r="2" spans="2:8" ht="15.75" thickBot="1" x14ac:dyDescent="0.3">
      <c r="B2" s="2" t="s">
        <v>0</v>
      </c>
      <c r="C2" s="2" t="s">
        <v>1</v>
      </c>
      <c r="D2" s="2" t="s">
        <v>2</v>
      </c>
      <c r="E2" s="2" t="s">
        <v>3</v>
      </c>
      <c r="F2" s="2" t="s">
        <v>4</v>
      </c>
    </row>
    <row r="3" spans="2:8" x14ac:dyDescent="0.25">
      <c r="B3" s="3" t="s">
        <v>5</v>
      </c>
      <c r="C3" s="4">
        <v>195.32</v>
      </c>
      <c r="D3" s="5" t="s">
        <v>9</v>
      </c>
      <c r="E3" s="5" t="s">
        <v>10</v>
      </c>
      <c r="F3" s="4">
        <f>IF(OR(D3="Si",E3="Si"),C3*90%,C3)</f>
        <v>175.78800000000001</v>
      </c>
      <c r="H3" s="6" t="s">
        <v>11</v>
      </c>
    </row>
    <row r="4" spans="2:8" x14ac:dyDescent="0.25">
      <c r="B4" s="7" t="s">
        <v>6</v>
      </c>
      <c r="C4" s="8">
        <v>240.4</v>
      </c>
      <c r="D4" s="9" t="s">
        <v>10</v>
      </c>
      <c r="E4" s="9" t="s">
        <v>10</v>
      </c>
      <c r="F4" s="8">
        <f>IF(OR(D4="Si",E4="Si"),C4*90%,C4)</f>
        <v>240.4</v>
      </c>
      <c r="H4" s="6" t="s">
        <v>12</v>
      </c>
    </row>
    <row r="5" spans="2:8" x14ac:dyDescent="0.25">
      <c r="B5" s="7" t="s">
        <v>7</v>
      </c>
      <c r="C5" s="8">
        <v>195.32</v>
      </c>
      <c r="D5" s="9" t="s">
        <v>10</v>
      </c>
      <c r="E5" s="9" t="s">
        <v>9</v>
      </c>
      <c r="F5" s="8">
        <f>IF(OR(D5="Si",E5="Si"),C5*90%,C5)</f>
        <v>175.78800000000001</v>
      </c>
      <c r="H5" s="6" t="s">
        <v>13</v>
      </c>
    </row>
    <row r="6" spans="2:8" x14ac:dyDescent="0.25">
      <c r="B6" s="7" t="s">
        <v>8</v>
      </c>
      <c r="C6" s="8">
        <v>240.4</v>
      </c>
      <c r="D6" s="9" t="s">
        <v>9</v>
      </c>
      <c r="E6" s="9" t="s">
        <v>9</v>
      </c>
      <c r="F6" s="8">
        <f>IF(OR(D6="Si",E6="Si"),C6*90%,C6)</f>
        <v>216.36</v>
      </c>
      <c r="H6" s="6" t="s">
        <v>14</v>
      </c>
    </row>
    <row r="12" spans="2:8" ht="15.75" thickBot="1" x14ac:dyDescent="0.3"/>
    <row r="13" spans="2:8" ht="15.75" thickBot="1" x14ac:dyDescent="0.3">
      <c r="B13" s="2" t="s">
        <v>0</v>
      </c>
      <c r="C13" s="2" t="s">
        <v>1</v>
      </c>
      <c r="D13" s="2" t="s">
        <v>2</v>
      </c>
      <c r="E13" s="2" t="s">
        <v>3</v>
      </c>
      <c r="F13" s="2" t="s">
        <v>4</v>
      </c>
    </row>
    <row r="14" spans="2:8" x14ac:dyDescent="0.25">
      <c r="B14" s="3" t="s">
        <v>5</v>
      </c>
      <c r="C14" s="4">
        <v>195.32</v>
      </c>
      <c r="D14" s="5" t="s">
        <v>9</v>
      </c>
      <c r="E14" s="5" t="s">
        <v>10</v>
      </c>
      <c r="F14" s="4">
        <f>IF(AND(D14="Si",E14="Si"),C14*90%,C14)</f>
        <v>195.32</v>
      </c>
      <c r="H14" s="6" t="s">
        <v>15</v>
      </c>
    </row>
    <row r="15" spans="2:8" x14ac:dyDescent="0.25">
      <c r="B15" s="7" t="s">
        <v>6</v>
      </c>
      <c r="C15" s="8">
        <v>240.4</v>
      </c>
      <c r="D15" s="9" t="s">
        <v>10</v>
      </c>
      <c r="E15" s="9" t="s">
        <v>10</v>
      </c>
      <c r="F15" s="8">
        <f>IF(AND(D15="Si",E15="Si"),C15*90%,C15)</f>
        <v>240.4</v>
      </c>
      <c r="H15" s="6" t="s">
        <v>16</v>
      </c>
    </row>
    <row r="16" spans="2:8" x14ac:dyDescent="0.25">
      <c r="B16" s="7" t="s">
        <v>7</v>
      </c>
      <c r="C16" s="8">
        <v>195.32</v>
      </c>
      <c r="D16" s="9" t="s">
        <v>10</v>
      </c>
      <c r="E16" s="9" t="s">
        <v>9</v>
      </c>
      <c r="F16" s="8">
        <f>IF(AND(D16="Si",E16="Si"),C16*90%,C16)</f>
        <v>195.32</v>
      </c>
      <c r="H16" s="6" t="s">
        <v>17</v>
      </c>
    </row>
    <row r="17" spans="2:8" x14ac:dyDescent="0.25">
      <c r="B17" s="7" t="s">
        <v>8</v>
      </c>
      <c r="C17" s="8">
        <v>240.4</v>
      </c>
      <c r="D17" s="9" t="s">
        <v>9</v>
      </c>
      <c r="E17" s="9" t="s">
        <v>9</v>
      </c>
      <c r="F17" s="8">
        <f>IF(AND(D17="Si",E17="Si"),C17*90%,C17)</f>
        <v>216.36</v>
      </c>
      <c r="H17" s="6" t="s">
        <v>18</v>
      </c>
    </row>
    <row r="23" spans="2:8" ht="15.75" thickBot="1" x14ac:dyDescent="0.3"/>
    <row r="24" spans="2:8" ht="15.75" thickBot="1" x14ac:dyDescent="0.3">
      <c r="B24" s="2" t="s">
        <v>0</v>
      </c>
      <c r="C24" s="2" t="s">
        <v>1</v>
      </c>
      <c r="D24" s="2" t="s">
        <v>2</v>
      </c>
      <c r="E24" s="2" t="s">
        <v>3</v>
      </c>
      <c r="F24" s="2" t="s">
        <v>4</v>
      </c>
    </row>
    <row r="25" spans="2:8" x14ac:dyDescent="0.25">
      <c r="B25" s="3" t="s">
        <v>5</v>
      </c>
      <c r="C25" s="4">
        <v>195.32</v>
      </c>
      <c r="D25" s="5" t="s">
        <v>9</v>
      </c>
      <c r="E25" s="5" t="s">
        <v>10</v>
      </c>
      <c r="F25" s="4"/>
    </row>
    <row r="26" spans="2:8" x14ac:dyDescent="0.25">
      <c r="B26" s="7" t="s">
        <v>6</v>
      </c>
      <c r="C26" s="8">
        <v>240.4</v>
      </c>
      <c r="D26" s="9" t="s">
        <v>10</v>
      </c>
      <c r="E26" s="9" t="s">
        <v>10</v>
      </c>
      <c r="F26" s="8"/>
    </row>
    <row r="27" spans="2:8" x14ac:dyDescent="0.25">
      <c r="B27" s="7" t="s">
        <v>7</v>
      </c>
      <c r="C27" s="8">
        <v>195.32</v>
      </c>
      <c r="D27" s="9" t="s">
        <v>10</v>
      </c>
      <c r="E27" s="9" t="s">
        <v>9</v>
      </c>
      <c r="F27" s="8"/>
    </row>
    <row r="28" spans="2:8" x14ac:dyDescent="0.25">
      <c r="B28" s="7" t="s">
        <v>8</v>
      </c>
      <c r="C28" s="8">
        <v>240.4</v>
      </c>
      <c r="D28" s="9" t="s">
        <v>9</v>
      </c>
      <c r="E28" s="9" t="s">
        <v>9</v>
      </c>
      <c r="F28" s="8"/>
    </row>
  </sheetData>
  <phoneticPr fontId="0" type="noConversion"/>
  <pageMargins left="0.75" right="0.75" top="1" bottom="1" header="0" footer="0"/>
  <pageSetup paperSize="9" orientation="portrait" horizontalDpi="1200" verticalDpi="12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31"/>
  <sheetViews>
    <sheetView workbookViewId="0"/>
  </sheetViews>
  <sheetFormatPr baseColWidth="10" defaultRowHeight="15" x14ac:dyDescent="0.25"/>
  <cols>
    <col min="1" max="1" width="2" style="1" customWidth="1"/>
    <col min="2" max="2" width="35.140625" style="1" customWidth="1"/>
    <col min="3" max="3" width="29.7109375" style="1" bestFit="1" customWidth="1"/>
    <col min="4" max="4" width="11.42578125" style="1"/>
    <col min="5" max="5" width="42" style="1" bestFit="1" customWidth="1"/>
    <col min="6" max="6" width="17.85546875" style="1" customWidth="1"/>
    <col min="7" max="16384" width="11.42578125" style="1"/>
  </cols>
  <sheetData>
    <row r="1" spans="2:6" ht="15.75" thickBot="1" x14ac:dyDescent="0.3"/>
    <row r="2" spans="2:6" ht="15.75" thickBot="1" x14ac:dyDescent="0.3">
      <c r="B2" s="25" t="s">
        <v>19</v>
      </c>
      <c r="C2" s="26" t="s">
        <v>20</v>
      </c>
      <c r="D2" s="26" t="s">
        <v>21</v>
      </c>
    </row>
    <row r="3" spans="2:6" x14ac:dyDescent="0.25">
      <c r="B3" s="3" t="s">
        <v>22</v>
      </c>
      <c r="C3" s="3">
        <v>12</v>
      </c>
      <c r="D3" s="4">
        <v>917.35</v>
      </c>
    </row>
    <row r="4" spans="2:6" x14ac:dyDescent="0.25">
      <c r="B4" s="7" t="s">
        <v>23</v>
      </c>
      <c r="C4" s="7">
        <v>6</v>
      </c>
      <c r="D4" s="8">
        <v>1592.06</v>
      </c>
    </row>
    <row r="5" spans="2:6" x14ac:dyDescent="0.25">
      <c r="B5" s="7" t="s">
        <v>24</v>
      </c>
      <c r="C5" s="7">
        <v>8</v>
      </c>
      <c r="D5" s="8">
        <v>196.28</v>
      </c>
    </row>
    <row r="6" spans="2:6" x14ac:dyDescent="0.25">
      <c r="B6" s="7" t="s">
        <v>25</v>
      </c>
      <c r="C6" s="7">
        <v>15</v>
      </c>
      <c r="D6" s="8">
        <v>15.56</v>
      </c>
    </row>
    <row r="8" spans="2:6" ht="15.75" thickBot="1" x14ac:dyDescent="0.3"/>
    <row r="9" spans="2:6" x14ac:dyDescent="0.25">
      <c r="B9" s="12" t="s">
        <v>28</v>
      </c>
      <c r="C9" s="13" t="s">
        <v>26</v>
      </c>
      <c r="E9" s="12" t="s">
        <v>28</v>
      </c>
      <c r="F9" s="13" t="s">
        <v>34</v>
      </c>
    </row>
    <row r="10" spans="2:6" x14ac:dyDescent="0.25">
      <c r="B10" s="14" t="s">
        <v>27</v>
      </c>
      <c r="C10" s="15"/>
      <c r="E10" s="14" t="s">
        <v>27</v>
      </c>
      <c r="F10" s="15"/>
    </row>
    <row r="11" spans="2:6" x14ac:dyDescent="0.25">
      <c r="B11" s="14" t="s">
        <v>29</v>
      </c>
      <c r="C11" s="15"/>
      <c r="E11" s="14" t="s">
        <v>42</v>
      </c>
      <c r="F11" s="15"/>
    </row>
    <row r="12" spans="2:6" x14ac:dyDescent="0.25">
      <c r="B12" s="14" t="s">
        <v>30</v>
      </c>
      <c r="C12" s="15"/>
      <c r="E12" s="14" t="s">
        <v>30</v>
      </c>
      <c r="F12" s="15"/>
    </row>
    <row r="13" spans="2:6" ht="15.75" thickBot="1" x14ac:dyDescent="0.3">
      <c r="B13" s="16" t="s">
        <v>45</v>
      </c>
      <c r="C13" s="18" t="str">
        <f>CONCATENATE("FACTURA ",C3," ",B3)</f>
        <v>FACTURA 12 Teixits Ramírez, SA</v>
      </c>
      <c r="E13" s="16" t="s">
        <v>49</v>
      </c>
      <c r="F13" s="18">
        <f>LEN(B3)</f>
        <v>19</v>
      </c>
    </row>
    <row r="14" spans="2:6" ht="15.75" thickBot="1" x14ac:dyDescent="0.3"/>
    <row r="15" spans="2:6" x14ac:dyDescent="0.25">
      <c r="B15" s="12" t="s">
        <v>28</v>
      </c>
      <c r="C15" s="13" t="s">
        <v>31</v>
      </c>
      <c r="E15" s="12" t="s">
        <v>28</v>
      </c>
      <c r="F15" s="13" t="s">
        <v>35</v>
      </c>
    </row>
    <row r="16" spans="2:6" x14ac:dyDescent="0.25">
      <c r="B16" s="14" t="s">
        <v>27</v>
      </c>
      <c r="C16" s="15"/>
      <c r="E16" s="14" t="s">
        <v>27</v>
      </c>
      <c r="F16" s="15"/>
    </row>
    <row r="17" spans="2:6" x14ac:dyDescent="0.25">
      <c r="B17" s="14" t="s">
        <v>38</v>
      </c>
      <c r="C17" s="15"/>
      <c r="E17" s="14" t="s">
        <v>39</v>
      </c>
      <c r="F17" s="15"/>
    </row>
    <row r="18" spans="2:6" x14ac:dyDescent="0.25">
      <c r="B18" s="14" t="s">
        <v>30</v>
      </c>
      <c r="C18" s="15"/>
      <c r="E18" s="14" t="s">
        <v>30</v>
      </c>
      <c r="F18" s="15"/>
    </row>
    <row r="19" spans="2:6" ht="15.75" thickBot="1" x14ac:dyDescent="0.3">
      <c r="B19" s="16" t="s">
        <v>46</v>
      </c>
      <c r="C19" s="18" t="str">
        <f>RIGHT(B3,9)</f>
        <v>mírez, SA</v>
      </c>
      <c r="E19" s="16" t="s">
        <v>50</v>
      </c>
      <c r="F19" s="18" t="str">
        <f>UPPER(B5)</f>
        <v>MERCAJOSÉ, SA</v>
      </c>
    </row>
    <row r="20" spans="2:6" ht="15.75" thickBot="1" x14ac:dyDescent="0.3"/>
    <row r="21" spans="2:6" x14ac:dyDescent="0.25">
      <c r="B21" s="12" t="s">
        <v>28</v>
      </c>
      <c r="C21" s="13" t="s">
        <v>32</v>
      </c>
      <c r="E21" s="12" t="s">
        <v>28</v>
      </c>
      <c r="F21" s="13" t="s">
        <v>36</v>
      </c>
    </row>
    <row r="22" spans="2:6" x14ac:dyDescent="0.25">
      <c r="B22" s="14" t="s">
        <v>27</v>
      </c>
      <c r="C22" s="15"/>
      <c r="E22" s="14" t="s">
        <v>27</v>
      </c>
      <c r="F22" s="15"/>
    </row>
    <row r="23" spans="2:6" ht="45" x14ac:dyDescent="0.25">
      <c r="B23" s="20" t="s">
        <v>43</v>
      </c>
      <c r="C23" s="15"/>
      <c r="E23" s="14" t="s">
        <v>40</v>
      </c>
      <c r="F23" s="15"/>
    </row>
    <row r="24" spans="2:6" x14ac:dyDescent="0.25">
      <c r="B24" s="14" t="s">
        <v>30</v>
      </c>
      <c r="C24" s="15"/>
      <c r="E24" s="14" t="s">
        <v>30</v>
      </c>
      <c r="F24" s="15"/>
    </row>
    <row r="25" spans="2:6" ht="15.75" thickBot="1" x14ac:dyDescent="0.3">
      <c r="B25" s="16" t="s">
        <v>47</v>
      </c>
      <c r="C25" s="18" t="str">
        <f>MID(B3,9,7)</f>
        <v>Ramírez</v>
      </c>
      <c r="E25" s="16" t="s">
        <v>51</v>
      </c>
      <c r="F25" s="18" t="str">
        <f>LOWER(B6)</f>
        <v>juan fco. del valle</v>
      </c>
    </row>
    <row r="26" spans="2:6" ht="15.75" thickBot="1" x14ac:dyDescent="0.3"/>
    <row r="27" spans="2:6" x14ac:dyDescent="0.25">
      <c r="B27" s="12" t="s">
        <v>28</v>
      </c>
      <c r="C27" s="13" t="s">
        <v>33</v>
      </c>
      <c r="E27" s="12" t="s">
        <v>28</v>
      </c>
      <c r="F27" s="13" t="s">
        <v>37</v>
      </c>
    </row>
    <row r="28" spans="2:6" x14ac:dyDescent="0.25">
      <c r="B28" s="14" t="s">
        <v>27</v>
      </c>
      <c r="C28" s="15"/>
      <c r="E28" s="14" t="s">
        <v>27</v>
      </c>
      <c r="F28" s="15"/>
    </row>
    <row r="29" spans="2:6" x14ac:dyDescent="0.25">
      <c r="B29" s="14" t="s">
        <v>44</v>
      </c>
      <c r="C29" s="15"/>
      <c r="E29" s="14" t="s">
        <v>41</v>
      </c>
      <c r="F29" s="15"/>
    </row>
    <row r="30" spans="2:6" x14ac:dyDescent="0.25">
      <c r="B30" s="14" t="s">
        <v>30</v>
      </c>
      <c r="C30" s="15"/>
      <c r="E30" s="14" t="s">
        <v>30</v>
      </c>
      <c r="F30" s="15"/>
    </row>
    <row r="31" spans="2:6" ht="15.75" thickBot="1" x14ac:dyDescent="0.3">
      <c r="B31" s="16" t="s">
        <v>48</v>
      </c>
      <c r="C31" s="18" t="str">
        <f>LEFT(B3,7)</f>
        <v>Teixits</v>
      </c>
      <c r="E31" s="16" t="s">
        <v>52</v>
      </c>
      <c r="F31" s="18" t="str">
        <f>REPLACE(B6,1,9,"Francisco")</f>
        <v>Francisco Del Valle</v>
      </c>
    </row>
  </sheetData>
  <phoneticPr fontId="0" type="noConversion"/>
  <pageMargins left="0.75" right="0.75" top="1" bottom="1" header="0" footer="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36"/>
  <sheetViews>
    <sheetView zoomScale="90" workbookViewId="0"/>
  </sheetViews>
  <sheetFormatPr baseColWidth="10" defaultRowHeight="15" x14ac:dyDescent="0.25"/>
  <cols>
    <col min="1" max="1" width="2.5703125" style="1" customWidth="1"/>
    <col min="2" max="2" width="53" style="1" bestFit="1" customWidth="1"/>
    <col min="3" max="3" width="17.140625" style="1" bestFit="1" customWidth="1"/>
    <col min="4" max="4" width="11.42578125" style="1"/>
    <col min="5" max="5" width="45.5703125" style="1" bestFit="1" customWidth="1"/>
    <col min="6" max="6" width="12.28515625" style="1" bestFit="1" customWidth="1"/>
    <col min="7" max="16384" width="11.42578125" style="1"/>
  </cols>
  <sheetData>
    <row r="1" spans="2:6" ht="15.75" thickBot="1" x14ac:dyDescent="0.3"/>
    <row r="2" spans="2:6" ht="15.75" thickBot="1" x14ac:dyDescent="0.3">
      <c r="C2" s="2" t="s">
        <v>81</v>
      </c>
      <c r="D2" s="2" t="s">
        <v>82</v>
      </c>
    </row>
    <row r="3" spans="2:6" x14ac:dyDescent="0.25">
      <c r="B3" s="7" t="s">
        <v>53</v>
      </c>
      <c r="C3" s="3">
        <v>12</v>
      </c>
      <c r="D3" s="3">
        <v>6</v>
      </c>
    </row>
    <row r="4" spans="2:6" x14ac:dyDescent="0.25">
      <c r="B4" s="7" t="s">
        <v>54</v>
      </c>
      <c r="C4" s="7">
        <v>6</v>
      </c>
      <c r="D4" s="7">
        <v>3</v>
      </c>
    </row>
    <row r="5" spans="2:6" x14ac:dyDescent="0.25">
      <c r="B5" s="7" t="s">
        <v>55</v>
      </c>
      <c r="C5" s="7">
        <v>8</v>
      </c>
      <c r="D5" s="7">
        <v>4</v>
      </c>
    </row>
    <row r="6" spans="2:6" x14ac:dyDescent="0.25">
      <c r="B6" s="7" t="s">
        <v>56</v>
      </c>
      <c r="C6" s="7">
        <v>16</v>
      </c>
      <c r="D6" s="7">
        <v>2</v>
      </c>
    </row>
    <row r="7" spans="2:6" ht="15.75" thickBot="1" x14ac:dyDescent="0.3"/>
    <row r="8" spans="2:6" x14ac:dyDescent="0.25">
      <c r="B8" s="12" t="s">
        <v>28</v>
      </c>
      <c r="C8" s="13" t="s">
        <v>57</v>
      </c>
      <c r="E8" s="12" t="s">
        <v>28</v>
      </c>
      <c r="F8" s="13" t="s">
        <v>62</v>
      </c>
    </row>
    <row r="9" spans="2:6" x14ac:dyDescent="0.25">
      <c r="B9" s="14" t="s">
        <v>27</v>
      </c>
      <c r="C9" s="15"/>
      <c r="E9" s="14" t="s">
        <v>27</v>
      </c>
      <c r="F9" s="15"/>
    </row>
    <row r="10" spans="2:6" x14ac:dyDescent="0.25">
      <c r="B10" s="14" t="s">
        <v>67</v>
      </c>
      <c r="C10" s="15"/>
      <c r="E10" s="14" t="s">
        <v>72</v>
      </c>
      <c r="F10" s="15"/>
    </row>
    <row r="11" spans="2:6" x14ac:dyDescent="0.25">
      <c r="B11" s="14" t="s">
        <v>30</v>
      </c>
      <c r="C11" s="15"/>
      <c r="E11" s="14" t="s">
        <v>30</v>
      </c>
      <c r="F11" s="15"/>
    </row>
    <row r="12" spans="2:6" ht="15.75" thickBot="1" x14ac:dyDescent="0.3">
      <c r="B12" s="16" t="s">
        <v>76</v>
      </c>
      <c r="C12" s="18">
        <f>COUNT(C2:C6)</f>
        <v>4</v>
      </c>
      <c r="E12" s="16" t="s">
        <v>80</v>
      </c>
      <c r="F12" s="18">
        <f>MAX(C2:C6)</f>
        <v>16</v>
      </c>
    </row>
    <row r="13" spans="2:6" ht="15.75" thickBot="1" x14ac:dyDescent="0.3"/>
    <row r="14" spans="2:6" x14ac:dyDescent="0.25">
      <c r="B14" s="12" t="s">
        <v>28</v>
      </c>
      <c r="C14" s="13" t="s">
        <v>58</v>
      </c>
      <c r="E14" s="12" t="s">
        <v>28</v>
      </c>
      <c r="F14" s="13" t="s">
        <v>63</v>
      </c>
    </row>
    <row r="15" spans="2:6" x14ac:dyDescent="0.25">
      <c r="B15" s="14" t="s">
        <v>27</v>
      </c>
      <c r="C15" s="15"/>
      <c r="E15" s="14" t="s">
        <v>27</v>
      </c>
      <c r="F15" s="15"/>
    </row>
    <row r="16" spans="2:6" x14ac:dyDescent="0.25">
      <c r="B16" s="14" t="s">
        <v>70</v>
      </c>
      <c r="C16" s="15"/>
      <c r="E16" s="14" t="s">
        <v>73</v>
      </c>
      <c r="F16" s="15"/>
    </row>
    <row r="17" spans="2:6" x14ac:dyDescent="0.25">
      <c r="B17" s="14" t="s">
        <v>30</v>
      </c>
      <c r="C17" s="15"/>
      <c r="E17" s="14" t="s">
        <v>30</v>
      </c>
      <c r="F17" s="15"/>
    </row>
    <row r="18" spans="2:6" ht="15.75" thickBot="1" x14ac:dyDescent="0.3">
      <c r="B18" s="16" t="s">
        <v>77</v>
      </c>
      <c r="C18" s="18">
        <f>COUNTBLANK(D2:D6)</f>
        <v>0</v>
      </c>
      <c r="E18" s="16" t="s">
        <v>83</v>
      </c>
      <c r="F18" s="18">
        <f>MIN(C2:C6)</f>
        <v>6</v>
      </c>
    </row>
    <row r="19" spans="2:6" ht="15.75" thickBot="1" x14ac:dyDescent="0.3"/>
    <row r="20" spans="2:6" x14ac:dyDescent="0.25">
      <c r="B20" s="12" t="s">
        <v>28</v>
      </c>
      <c r="C20" s="13" t="s">
        <v>59</v>
      </c>
      <c r="E20" s="12" t="s">
        <v>28</v>
      </c>
      <c r="F20" s="13" t="s">
        <v>64</v>
      </c>
    </row>
    <row r="21" spans="2:6" x14ac:dyDescent="0.25">
      <c r="B21" s="14" t="s">
        <v>27</v>
      </c>
      <c r="C21" s="15"/>
      <c r="E21" s="14" t="s">
        <v>27</v>
      </c>
      <c r="F21" s="15"/>
    </row>
    <row r="22" spans="2:6" x14ac:dyDescent="0.25">
      <c r="B22" s="14" t="s">
        <v>68</v>
      </c>
      <c r="C22" s="15"/>
      <c r="E22" s="14" t="s">
        <v>87</v>
      </c>
      <c r="F22" s="15"/>
    </row>
    <row r="23" spans="2:6" x14ac:dyDescent="0.25">
      <c r="B23" s="14" t="s">
        <v>30</v>
      </c>
      <c r="C23" s="15"/>
      <c r="E23" s="14" t="s">
        <v>30</v>
      </c>
      <c r="F23" s="15"/>
    </row>
    <row r="24" spans="2:6" ht="15.75" thickBot="1" x14ac:dyDescent="0.3">
      <c r="B24" s="16" t="s">
        <v>75</v>
      </c>
      <c r="C24" s="18">
        <f>COUNTIF(C3:C6,"&gt;8")</f>
        <v>2</v>
      </c>
      <c r="E24" s="16" t="s">
        <v>84</v>
      </c>
      <c r="F24" s="18">
        <f>AVERAGE(D2:D6)</f>
        <v>3.75</v>
      </c>
    </row>
    <row r="25" spans="2:6" ht="15.75" thickBot="1" x14ac:dyDescent="0.3"/>
    <row r="26" spans="2:6" x14ac:dyDescent="0.25">
      <c r="B26" s="12" t="s">
        <v>28</v>
      </c>
      <c r="C26" s="13" t="s">
        <v>60</v>
      </c>
      <c r="E26" s="12" t="s">
        <v>28</v>
      </c>
      <c r="F26" s="13" t="s">
        <v>65</v>
      </c>
    </row>
    <row r="27" spans="2:6" x14ac:dyDescent="0.25">
      <c r="B27" s="14" t="s">
        <v>27</v>
      </c>
      <c r="C27" s="15"/>
      <c r="E27" s="14" t="s">
        <v>27</v>
      </c>
      <c r="F27" s="15"/>
    </row>
    <row r="28" spans="2:6" x14ac:dyDescent="0.25">
      <c r="B28" s="14" t="s">
        <v>69</v>
      </c>
      <c r="C28" s="15"/>
      <c r="E28" s="14" t="s">
        <v>88</v>
      </c>
      <c r="F28" s="15"/>
    </row>
    <row r="29" spans="2:6" x14ac:dyDescent="0.25">
      <c r="B29" s="14" t="s">
        <v>30</v>
      </c>
      <c r="C29" s="15"/>
      <c r="E29" s="14" t="s">
        <v>30</v>
      </c>
      <c r="F29" s="15"/>
    </row>
    <row r="30" spans="2:6" ht="15.75" thickBot="1" x14ac:dyDescent="0.3">
      <c r="B30" s="16" t="s">
        <v>78</v>
      </c>
      <c r="C30" s="18">
        <f>COUNTA(D2:D6)</f>
        <v>5</v>
      </c>
      <c r="E30" s="16" t="s">
        <v>85</v>
      </c>
      <c r="F30" s="18">
        <f>AVERAGEA(D2:D6)</f>
        <v>3</v>
      </c>
    </row>
    <row r="31" spans="2:6" ht="15.75" thickBot="1" x14ac:dyDescent="0.3"/>
    <row r="32" spans="2:6" x14ac:dyDescent="0.25">
      <c r="B32" s="12" t="s">
        <v>28</v>
      </c>
      <c r="C32" s="13" t="s">
        <v>61</v>
      </c>
      <c r="E32" s="12" t="s">
        <v>28</v>
      </c>
      <c r="F32" s="13" t="s">
        <v>66</v>
      </c>
    </row>
    <row r="33" spans="2:6" x14ac:dyDescent="0.25">
      <c r="B33" s="14" t="s">
        <v>27</v>
      </c>
      <c r="C33" s="15"/>
      <c r="E33" s="14" t="s">
        <v>27</v>
      </c>
      <c r="F33" s="15"/>
    </row>
    <row r="34" spans="2:6" x14ac:dyDescent="0.25">
      <c r="B34" s="14" t="s">
        <v>71</v>
      </c>
      <c r="C34" s="15"/>
      <c r="E34" s="14" t="s">
        <v>74</v>
      </c>
      <c r="F34" s="15"/>
    </row>
    <row r="35" spans="2:6" x14ac:dyDescent="0.25">
      <c r="B35" s="14" t="s">
        <v>30</v>
      </c>
      <c r="C35" s="15"/>
      <c r="E35" s="14" t="s">
        <v>30</v>
      </c>
      <c r="F35" s="15"/>
    </row>
    <row r="36" spans="2:6" ht="15.75" thickBot="1" x14ac:dyDescent="0.3">
      <c r="B36" s="16" t="s">
        <v>79</v>
      </c>
      <c r="C36" s="18">
        <f>RANK(C5,C2:C6)</f>
        <v>3</v>
      </c>
      <c r="E36" s="16" t="s">
        <v>86</v>
      </c>
      <c r="F36" s="18">
        <f>MODE(C3:D6)</f>
        <v>6</v>
      </c>
    </row>
  </sheetData>
  <phoneticPr fontId="0" type="noConversion"/>
  <pageMargins left="0.75" right="0.75" top="1" bottom="1" header="0" footer="0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G33"/>
  <sheetViews>
    <sheetView zoomScale="97" workbookViewId="0"/>
  </sheetViews>
  <sheetFormatPr baseColWidth="10" defaultRowHeight="15" x14ac:dyDescent="0.25"/>
  <cols>
    <col min="1" max="1" width="4.5703125" style="1" customWidth="1"/>
    <col min="2" max="2" width="42.28515625" style="1" bestFit="1" customWidth="1"/>
    <col min="3" max="3" width="12.42578125" style="1" bestFit="1" customWidth="1"/>
    <col min="4" max="4" width="5.5703125" style="1" bestFit="1" customWidth="1"/>
    <col min="5" max="5" width="6" style="1" bestFit="1" customWidth="1"/>
    <col min="6" max="6" width="42.28515625" style="1" bestFit="1" customWidth="1"/>
    <col min="7" max="7" width="12.85546875" style="1" bestFit="1" customWidth="1"/>
    <col min="8" max="16384" width="11.42578125" style="1"/>
  </cols>
  <sheetData>
    <row r="2" spans="2:7" x14ac:dyDescent="0.25">
      <c r="D2" s="7">
        <v>100</v>
      </c>
      <c r="E2" s="7">
        <v>-543</v>
      </c>
    </row>
    <row r="3" spans="2:7" x14ac:dyDescent="0.25">
      <c r="D3" s="21">
        <v>7</v>
      </c>
      <c r="E3" s="7">
        <v>12.63</v>
      </c>
    </row>
    <row r="4" spans="2:7" ht="15.75" thickBot="1" x14ac:dyDescent="0.3"/>
    <row r="5" spans="2:7" x14ac:dyDescent="0.25">
      <c r="B5" s="12" t="s">
        <v>28</v>
      </c>
      <c r="C5" s="13" t="s">
        <v>89</v>
      </c>
      <c r="D5" s="22"/>
      <c r="F5" s="12" t="s">
        <v>28</v>
      </c>
      <c r="G5" s="13" t="s">
        <v>94</v>
      </c>
    </row>
    <row r="6" spans="2:7" x14ac:dyDescent="0.25">
      <c r="B6" s="14" t="s">
        <v>27</v>
      </c>
      <c r="C6" s="15"/>
      <c r="D6" s="23"/>
      <c r="F6" s="14" t="s">
        <v>27</v>
      </c>
      <c r="G6" s="15"/>
    </row>
    <row r="7" spans="2:7" x14ac:dyDescent="0.25">
      <c r="B7" s="14" t="s">
        <v>98</v>
      </c>
      <c r="C7" s="15"/>
      <c r="D7" s="23"/>
      <c r="F7" s="14" t="s">
        <v>103</v>
      </c>
      <c r="G7" s="15"/>
    </row>
    <row r="8" spans="2:7" x14ac:dyDescent="0.25">
      <c r="B8" s="14" t="s">
        <v>30</v>
      </c>
      <c r="C8" s="15"/>
      <c r="D8" s="23"/>
      <c r="F8" s="14" t="s">
        <v>30</v>
      </c>
      <c r="G8" s="15"/>
    </row>
    <row r="9" spans="2:7" ht="15.75" thickBot="1" x14ac:dyDescent="0.3">
      <c r="B9" s="16" t="s">
        <v>107</v>
      </c>
      <c r="C9" s="18">
        <f>ABS(E2)</f>
        <v>543</v>
      </c>
      <c r="D9" s="23"/>
      <c r="F9" s="16" t="s">
        <v>112</v>
      </c>
      <c r="G9" s="18">
        <f>PRODUCT(D2,2)</f>
        <v>200</v>
      </c>
    </row>
    <row r="10" spans="2:7" ht="15.75" thickBot="1" x14ac:dyDescent="0.3"/>
    <row r="11" spans="2:7" x14ac:dyDescent="0.25">
      <c r="B11" s="12" t="s">
        <v>28</v>
      </c>
      <c r="C11" s="13" t="s">
        <v>90</v>
      </c>
      <c r="D11" s="22"/>
      <c r="F11" s="12" t="s">
        <v>28</v>
      </c>
      <c r="G11" s="13" t="s">
        <v>95</v>
      </c>
    </row>
    <row r="12" spans="2:7" x14ac:dyDescent="0.25">
      <c r="B12" s="14" t="s">
        <v>27</v>
      </c>
      <c r="C12" s="15"/>
      <c r="D12" s="23"/>
      <c r="F12" s="14" t="s">
        <v>27</v>
      </c>
      <c r="G12" s="15"/>
    </row>
    <row r="13" spans="2:7" x14ac:dyDescent="0.25">
      <c r="B13" s="14" t="s">
        <v>99</v>
      </c>
      <c r="C13" s="15"/>
      <c r="D13" s="23"/>
      <c r="F13" s="14" t="s">
        <v>104</v>
      </c>
      <c r="G13" s="15"/>
    </row>
    <row r="14" spans="2:7" x14ac:dyDescent="0.25">
      <c r="B14" s="14" t="s">
        <v>30</v>
      </c>
      <c r="C14" s="15"/>
      <c r="D14" s="23"/>
      <c r="F14" s="14" t="s">
        <v>30</v>
      </c>
      <c r="G14" s="15"/>
    </row>
    <row r="15" spans="2:7" ht="15.75" thickBot="1" x14ac:dyDescent="0.3">
      <c r="B15" s="16" t="s">
        <v>108</v>
      </c>
      <c r="C15" s="18">
        <f ca="1">RAND()</f>
        <v>5.9162494345709526E-2</v>
      </c>
      <c r="D15" s="23"/>
      <c r="F15" s="16" t="s">
        <v>113</v>
      </c>
      <c r="G15" s="18">
        <f>SQRT(D2)</f>
        <v>10</v>
      </c>
    </row>
    <row r="16" spans="2:7" ht="15.75" thickBot="1" x14ac:dyDescent="0.3"/>
    <row r="17" spans="2:7" x14ac:dyDescent="0.25">
      <c r="B17" s="12" t="s">
        <v>28</v>
      </c>
      <c r="C17" s="13" t="s">
        <v>91</v>
      </c>
      <c r="D17" s="22"/>
      <c r="F17" s="12" t="s">
        <v>28</v>
      </c>
      <c r="G17" s="13" t="s">
        <v>96</v>
      </c>
    </row>
    <row r="18" spans="2:7" x14ac:dyDescent="0.25">
      <c r="B18" s="14" t="s">
        <v>27</v>
      </c>
      <c r="C18" s="15"/>
      <c r="D18" s="23"/>
      <c r="F18" s="14" t="s">
        <v>27</v>
      </c>
      <c r="G18" s="15"/>
    </row>
    <row r="19" spans="2:7" x14ac:dyDescent="0.25">
      <c r="B19" s="14" t="s">
        <v>100</v>
      </c>
      <c r="C19" s="15"/>
      <c r="D19" s="23"/>
      <c r="F19" s="14" t="s">
        <v>105</v>
      </c>
      <c r="G19" s="15"/>
    </row>
    <row r="20" spans="2:7" x14ac:dyDescent="0.25">
      <c r="B20" s="14" t="s">
        <v>30</v>
      </c>
      <c r="C20" s="15"/>
      <c r="D20" s="23"/>
      <c r="F20" s="14" t="s">
        <v>30</v>
      </c>
      <c r="G20" s="15"/>
    </row>
    <row r="21" spans="2:7" ht="15.75" thickBot="1" x14ac:dyDescent="0.3">
      <c r="B21" s="16" t="s">
        <v>109</v>
      </c>
      <c r="C21" s="18">
        <f>INT(E3)</f>
        <v>12</v>
      </c>
      <c r="D21" s="23"/>
      <c r="F21" s="16" t="s">
        <v>114</v>
      </c>
      <c r="G21" s="18">
        <f>ROUND(E3,1)</f>
        <v>12.6</v>
      </c>
    </row>
    <row r="22" spans="2:7" ht="15.75" thickBot="1" x14ac:dyDescent="0.3"/>
    <row r="23" spans="2:7" x14ac:dyDescent="0.25">
      <c r="B23" s="12" t="s">
        <v>28</v>
      </c>
      <c r="C23" s="13" t="s">
        <v>92</v>
      </c>
      <c r="D23" s="22"/>
      <c r="F23" s="12" t="s">
        <v>28</v>
      </c>
      <c r="G23" s="13" t="s">
        <v>97</v>
      </c>
    </row>
    <row r="24" spans="2:7" x14ac:dyDescent="0.25">
      <c r="B24" s="14" t="s">
        <v>27</v>
      </c>
      <c r="C24" s="15"/>
      <c r="D24" s="23"/>
      <c r="F24" s="14" t="s">
        <v>27</v>
      </c>
      <c r="G24" s="15"/>
    </row>
    <row r="25" spans="2:7" x14ac:dyDescent="0.25">
      <c r="B25" s="14" t="s">
        <v>101</v>
      </c>
      <c r="C25" s="15"/>
      <c r="D25" s="23"/>
      <c r="F25" s="14" t="s">
        <v>106</v>
      </c>
      <c r="G25" s="15"/>
    </row>
    <row r="26" spans="2:7" x14ac:dyDescent="0.25">
      <c r="B26" s="14" t="s">
        <v>30</v>
      </c>
      <c r="C26" s="15"/>
      <c r="D26" s="23"/>
      <c r="F26" s="14" t="s">
        <v>30</v>
      </c>
      <c r="G26" s="15"/>
    </row>
    <row r="27" spans="2:7" ht="15.75" thickBot="1" x14ac:dyDescent="0.3">
      <c r="B27" s="16" t="s">
        <v>110</v>
      </c>
      <c r="C27" s="18">
        <f>FACT(6)</f>
        <v>720</v>
      </c>
      <c r="D27" s="23"/>
      <c r="F27" s="16" t="s">
        <v>115</v>
      </c>
      <c r="G27" s="24">
        <f>MOD(D2,D3)</f>
        <v>2</v>
      </c>
    </row>
    <row r="28" spans="2:7" ht="15.75" thickBot="1" x14ac:dyDescent="0.3"/>
    <row r="29" spans="2:7" x14ac:dyDescent="0.25">
      <c r="B29" s="12" t="s">
        <v>28</v>
      </c>
      <c r="C29" s="13" t="s">
        <v>93</v>
      </c>
      <c r="D29" s="22"/>
    </row>
    <row r="30" spans="2:7" x14ac:dyDescent="0.25">
      <c r="B30" s="14" t="s">
        <v>27</v>
      </c>
      <c r="C30" s="15"/>
      <c r="D30" s="23"/>
    </row>
    <row r="31" spans="2:7" x14ac:dyDescent="0.25">
      <c r="B31" s="14" t="s">
        <v>102</v>
      </c>
      <c r="C31" s="15"/>
      <c r="D31" s="23"/>
    </row>
    <row r="32" spans="2:7" x14ac:dyDescent="0.25">
      <c r="B32" s="14" t="s">
        <v>30</v>
      </c>
      <c r="C32" s="15"/>
      <c r="D32" s="23"/>
    </row>
    <row r="33" spans="2:4" ht="15.75" thickBot="1" x14ac:dyDescent="0.3">
      <c r="B33" s="16" t="s">
        <v>111</v>
      </c>
      <c r="C33" s="18">
        <f>POWER(2,4)</f>
        <v>16</v>
      </c>
      <c r="D33" s="23"/>
    </row>
  </sheetData>
  <phoneticPr fontId="0" type="noConversion"/>
  <pageMargins left="0.75" right="0.75" top="1" bottom="1" header="0" footer="0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27"/>
  <sheetViews>
    <sheetView workbookViewId="0"/>
  </sheetViews>
  <sheetFormatPr baseColWidth="10" defaultRowHeight="15" x14ac:dyDescent="0.25"/>
  <cols>
    <col min="1" max="1" width="3.5703125" style="1" customWidth="1"/>
    <col min="2" max="2" width="42.42578125" style="1" bestFit="1" customWidth="1"/>
    <col min="3" max="3" width="15.7109375" style="1" bestFit="1" customWidth="1"/>
    <col min="4" max="4" width="11.42578125" style="1"/>
    <col min="5" max="5" width="42.28515625" style="1" bestFit="1" customWidth="1"/>
    <col min="6" max="6" width="11.5703125" style="1" bestFit="1" customWidth="1"/>
    <col min="7" max="16384" width="11.42578125" style="1"/>
  </cols>
  <sheetData>
    <row r="2" spans="2:6" x14ac:dyDescent="0.25">
      <c r="B2" s="10">
        <v>23207</v>
      </c>
      <c r="C2" s="11">
        <f ca="1">NOW()</f>
        <v>43576.330099421299</v>
      </c>
    </row>
    <row r="3" spans="2:6" x14ac:dyDescent="0.25">
      <c r="B3" s="10">
        <f ca="1">TODAY()</f>
        <v>43576</v>
      </c>
    </row>
    <row r="4" spans="2:6" ht="15.75" thickBot="1" x14ac:dyDescent="0.3"/>
    <row r="5" spans="2:6" x14ac:dyDescent="0.25">
      <c r="B5" s="12" t="s">
        <v>28</v>
      </c>
      <c r="C5" s="13" t="s">
        <v>116</v>
      </c>
      <c r="E5" s="12" t="s">
        <v>28</v>
      </c>
      <c r="F5" s="13" t="s">
        <v>120</v>
      </c>
    </row>
    <row r="6" spans="2:6" x14ac:dyDescent="0.25">
      <c r="B6" s="14" t="s">
        <v>27</v>
      </c>
      <c r="C6" s="15"/>
      <c r="E6" s="14" t="s">
        <v>27</v>
      </c>
      <c r="F6" s="15"/>
    </row>
    <row r="7" spans="2:6" x14ac:dyDescent="0.25">
      <c r="B7" s="14" t="s">
        <v>124</v>
      </c>
      <c r="C7" s="15"/>
      <c r="E7" s="14" t="s">
        <v>128</v>
      </c>
      <c r="F7" s="15"/>
    </row>
    <row r="8" spans="2:6" x14ac:dyDescent="0.25">
      <c r="B8" s="14" t="s">
        <v>30</v>
      </c>
      <c r="C8" s="15"/>
      <c r="E8" s="14" t="s">
        <v>30</v>
      </c>
      <c r="F8" s="15"/>
    </row>
    <row r="9" spans="2:6" ht="15.75" thickBot="1" x14ac:dyDescent="0.3">
      <c r="B9" s="16" t="s">
        <v>132</v>
      </c>
      <c r="C9" s="17">
        <f ca="1">NOW()</f>
        <v>43576.330099537037</v>
      </c>
      <c r="E9" s="16" t="s">
        <v>136</v>
      </c>
      <c r="F9" s="18">
        <f ca="1">WEEKDAY(B3,2)</f>
        <v>7</v>
      </c>
    </row>
    <row r="10" spans="2:6" ht="15.75" thickBot="1" x14ac:dyDescent="0.3"/>
    <row r="11" spans="2:6" x14ac:dyDescent="0.25">
      <c r="B11" s="12" t="s">
        <v>28</v>
      </c>
      <c r="C11" s="13" t="s">
        <v>121</v>
      </c>
      <c r="E11" s="12" t="s">
        <v>28</v>
      </c>
      <c r="F11" s="13" t="s">
        <v>118</v>
      </c>
    </row>
    <row r="12" spans="2:6" x14ac:dyDescent="0.25">
      <c r="B12" s="14" t="s">
        <v>27</v>
      </c>
      <c r="C12" s="15"/>
      <c r="E12" s="14" t="s">
        <v>27</v>
      </c>
      <c r="F12" s="15"/>
    </row>
    <row r="13" spans="2:6" x14ac:dyDescent="0.25">
      <c r="B13" s="14" t="s">
        <v>129</v>
      </c>
      <c r="C13" s="15"/>
      <c r="E13" s="14" t="s">
        <v>126</v>
      </c>
      <c r="F13" s="15"/>
    </row>
    <row r="14" spans="2:6" x14ac:dyDescent="0.25">
      <c r="B14" s="14" t="s">
        <v>30</v>
      </c>
      <c r="C14" s="15"/>
      <c r="E14" s="14" t="s">
        <v>30</v>
      </c>
      <c r="F14" s="15"/>
    </row>
    <row r="15" spans="2:6" ht="15.75" thickBot="1" x14ac:dyDescent="0.3">
      <c r="B15" s="16" t="s">
        <v>133</v>
      </c>
      <c r="C15" s="18">
        <f ca="1">HOUR(C2)</f>
        <v>7</v>
      </c>
      <c r="E15" s="16" t="s">
        <v>137</v>
      </c>
      <c r="F15" s="18">
        <f ca="1">DAY(B3)</f>
        <v>21</v>
      </c>
    </row>
    <row r="16" spans="2:6" ht="15.75" thickBot="1" x14ac:dyDescent="0.3"/>
    <row r="17" spans="2:6" x14ac:dyDescent="0.25">
      <c r="B17" s="12" t="s">
        <v>28</v>
      </c>
      <c r="C17" s="13" t="s">
        <v>122</v>
      </c>
      <c r="E17" s="12" t="s">
        <v>28</v>
      </c>
      <c r="F17" s="13" t="s">
        <v>123</v>
      </c>
    </row>
    <row r="18" spans="2:6" x14ac:dyDescent="0.25">
      <c r="B18" s="14" t="s">
        <v>27</v>
      </c>
      <c r="C18" s="15"/>
      <c r="E18" s="14" t="s">
        <v>27</v>
      </c>
      <c r="F18" s="15"/>
    </row>
    <row r="19" spans="2:6" x14ac:dyDescent="0.25">
      <c r="B19" s="14" t="s">
        <v>130</v>
      </c>
      <c r="C19" s="15"/>
      <c r="E19" s="14" t="s">
        <v>131</v>
      </c>
      <c r="F19" s="15"/>
    </row>
    <row r="20" spans="2:6" x14ac:dyDescent="0.25">
      <c r="B20" s="14" t="s">
        <v>30</v>
      </c>
      <c r="C20" s="15"/>
      <c r="E20" s="14" t="s">
        <v>30</v>
      </c>
      <c r="F20" s="15"/>
    </row>
    <row r="21" spans="2:6" ht="15.75" thickBot="1" x14ac:dyDescent="0.3">
      <c r="B21" s="16" t="s">
        <v>134</v>
      </c>
      <c r="C21" s="19">
        <f ca="1">TODAY()</f>
        <v>43576</v>
      </c>
      <c r="E21" s="16" t="s">
        <v>138</v>
      </c>
      <c r="F21" s="18">
        <f ca="1">MONTH(B3)</f>
        <v>4</v>
      </c>
    </row>
    <row r="22" spans="2:6" ht="15.75" thickBot="1" x14ac:dyDescent="0.3"/>
    <row r="23" spans="2:6" x14ac:dyDescent="0.25">
      <c r="B23" s="12" t="s">
        <v>28</v>
      </c>
      <c r="C23" s="13" t="s">
        <v>119</v>
      </c>
      <c r="E23" s="12" t="s">
        <v>28</v>
      </c>
      <c r="F23" s="13" t="s">
        <v>117</v>
      </c>
    </row>
    <row r="24" spans="2:6" x14ac:dyDescent="0.25">
      <c r="B24" s="14" t="s">
        <v>27</v>
      </c>
      <c r="C24" s="15"/>
      <c r="E24" s="14" t="s">
        <v>27</v>
      </c>
      <c r="F24" s="15"/>
    </row>
    <row r="25" spans="2:6" ht="30" x14ac:dyDescent="0.25">
      <c r="B25" s="20" t="s">
        <v>127</v>
      </c>
      <c r="C25" s="15"/>
      <c r="E25" s="14" t="s">
        <v>125</v>
      </c>
      <c r="F25" s="15"/>
    </row>
    <row r="26" spans="2:6" x14ac:dyDescent="0.25">
      <c r="B26" s="14" t="s">
        <v>30</v>
      </c>
      <c r="C26" s="15"/>
      <c r="E26" s="14" t="s">
        <v>30</v>
      </c>
      <c r="F26" s="15"/>
    </row>
    <row r="27" spans="2:6" ht="15.75" thickBot="1" x14ac:dyDescent="0.3">
      <c r="B27" s="16" t="s">
        <v>135</v>
      </c>
      <c r="C27" s="18">
        <f ca="1">DAYS360(B2,B3)</f>
        <v>20076</v>
      </c>
      <c r="E27" s="16" t="s">
        <v>139</v>
      </c>
      <c r="F27" s="18">
        <f ca="1">YEAR(B3)</f>
        <v>2019</v>
      </c>
    </row>
  </sheetData>
  <phoneticPr fontId="0" type="noConversion"/>
  <pageMargins left="0.75" right="0.75" top="1" bottom="1" header="0" footer="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lògiques</vt:lpstr>
      <vt:lpstr>text</vt:lpstr>
      <vt:lpstr>estadístiques</vt:lpstr>
      <vt:lpstr>matemàtiques</vt:lpstr>
      <vt:lpstr>data i hora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Ramón López</dc:creator>
  <cp:lastModifiedBy>juan</cp:lastModifiedBy>
  <dcterms:created xsi:type="dcterms:W3CDTF">2003-09-29T13:15:45Z</dcterms:created>
  <dcterms:modified xsi:type="dcterms:W3CDTF">2019-04-21T05:55:48Z</dcterms:modified>
</cp:coreProperties>
</file>